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E9EAE7AB-61DD-4493-96D3-7BE8EE19366A}" xr6:coauthVersionLast="47" xr6:coauthVersionMax="47" xr10:uidLastSave="{00000000-0000-0000-0000-000000000000}"/>
  <bookViews>
    <workbookView xWindow="-120" yWindow="-120" windowWidth="29040" windowHeight="15840" tabRatio="913" firstSheet="8" activeTab="9"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ввод'!$A$1:$AA$63</definedName>
    <definedName name="_xlnm.Print_Area" localSheetId="10">'7. Паспорт отчет о закупке'!$A$1:$AV$26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5" l="1"/>
  <c r="AA31" i="15"/>
  <c r="M29" i="15" l="1"/>
  <c r="M51" i="15" s="1"/>
  <c r="M26" i="15"/>
  <c r="M23" i="15"/>
  <c r="M21" i="15"/>
  <c r="J63" i="15"/>
  <c r="J62" i="15"/>
  <c r="J61" i="15"/>
  <c r="J60" i="15"/>
  <c r="J59" i="15"/>
  <c r="J58" i="15"/>
  <c r="J57" i="15"/>
  <c r="J56" i="15"/>
  <c r="J55" i="15"/>
  <c r="J54" i="15"/>
  <c r="J53" i="15"/>
  <c r="J52" i="15"/>
  <c r="J50" i="15"/>
  <c r="J49" i="15"/>
  <c r="J48" i="15"/>
  <c r="J47" i="15"/>
  <c r="J46" i="15"/>
  <c r="J45" i="15"/>
  <c r="J44" i="15"/>
  <c r="J43" i="15"/>
  <c r="J42" i="15"/>
  <c r="J41" i="15"/>
  <c r="J40" i="15"/>
  <c r="J39" i="15"/>
  <c r="J38" i="15"/>
  <c r="J37" i="15"/>
  <c r="J36" i="15"/>
  <c r="J35" i="15"/>
  <c r="J34" i="15"/>
  <c r="J33" i="15"/>
  <c r="J32" i="15"/>
  <c r="J31" i="15"/>
  <c r="J30" i="15"/>
  <c r="K29" i="15"/>
  <c r="K51" i="15" s="1"/>
  <c r="J51" i="15" s="1"/>
  <c r="J29" i="15"/>
  <c r="J28" i="15"/>
  <c r="J27" i="15"/>
  <c r="J25" i="15"/>
  <c r="J24" i="15"/>
  <c r="K26" i="15" l="1"/>
  <c r="D32" i="15"/>
  <c r="D31" i="15"/>
  <c r="Q29" i="15"/>
  <c r="K23" i="15" l="1"/>
  <c r="J23" i="15" s="1"/>
  <c r="J26" i="15"/>
  <c r="D29" i="15"/>
  <c r="AK20" i="19" s="1"/>
  <c r="Q26" i="15"/>
  <c r="Q23" i="15" s="1"/>
  <c r="Q51" i="15"/>
  <c r="D26" i="15" l="1"/>
  <c r="L29" i="15"/>
  <c r="L51" i="15" s="1"/>
  <c r="L26" i="15" l="1"/>
  <c r="L23" i="15" s="1"/>
  <c r="P51" i="15" l="1"/>
  <c r="F29" i="15"/>
  <c r="E29" i="15"/>
  <c r="E26" i="15" s="1"/>
  <c r="E23" i="15" s="1"/>
  <c r="P63" i="15"/>
  <c r="P62" i="15"/>
  <c r="P61" i="15"/>
  <c r="P60" i="15"/>
  <c r="P59" i="15"/>
  <c r="P58" i="15"/>
  <c r="P57" i="15"/>
  <c r="P56" i="15"/>
  <c r="P55" i="15"/>
  <c r="P54" i="15"/>
  <c r="P53" i="15"/>
  <c r="P52" i="15"/>
  <c r="P50" i="15"/>
  <c r="P49" i="15"/>
  <c r="P48" i="15"/>
  <c r="P47" i="15"/>
  <c r="P46" i="15"/>
  <c r="P45" i="15"/>
  <c r="P44" i="15"/>
  <c r="P43" i="15"/>
  <c r="P42" i="15"/>
  <c r="P41" i="15"/>
  <c r="P40" i="15"/>
  <c r="P39" i="15"/>
  <c r="P38" i="15"/>
  <c r="P37" i="15"/>
  <c r="P36" i="15"/>
  <c r="P35" i="15"/>
  <c r="P34" i="15"/>
  <c r="P33" i="15"/>
  <c r="P32" i="15"/>
  <c r="P31" i="15"/>
  <c r="P30" i="15"/>
  <c r="P28" i="15"/>
  <c r="P27" i="15"/>
  <c r="P25" i="15"/>
  <c r="P24" i="15"/>
  <c r="F51" i="15" l="1"/>
  <c r="E51" i="15" s="1"/>
  <c r="C43" i="7"/>
  <c r="C42" i="7" s="1"/>
  <c r="F26" i="15"/>
  <c r="F23" i="15" s="1"/>
  <c r="AB26" i="5" l="1"/>
  <c r="AD24" i="5"/>
  <c r="B34" i="22" s="1"/>
  <c r="AD23" i="5"/>
  <c r="I29" i="15"/>
  <c r="I26" i="15" s="1"/>
  <c r="I23" i="15" s="1"/>
  <c r="H29" i="15"/>
  <c r="H26" i="15" s="1"/>
  <c r="H23" i="15" s="1"/>
  <c r="AD26" i="5" l="1"/>
  <c r="B36" i="22"/>
  <c r="B37" i="22" s="1"/>
  <c r="H51" i="15"/>
  <c r="I51" i="15"/>
  <c r="R24" i="5"/>
  <c r="R23" i="5"/>
  <c r="X26" i="5" l="1"/>
  <c r="Q21" i="15" l="1"/>
  <c r="R26" i="5" l="1"/>
  <c r="P26" i="5"/>
  <c r="N31" i="15" l="1"/>
  <c r="N32" i="15"/>
  <c r="N33" i="15"/>
  <c r="N34" i="15"/>
  <c r="N35" i="15"/>
  <c r="N36" i="15"/>
  <c r="N37" i="15"/>
  <c r="N38" i="15"/>
  <c r="N39" i="15"/>
  <c r="N40" i="15"/>
  <c r="N41" i="15"/>
  <c r="N42" i="15"/>
  <c r="N43" i="15"/>
  <c r="N44" i="15"/>
  <c r="N45" i="15"/>
  <c r="N46" i="15"/>
  <c r="N47" i="15"/>
  <c r="N48" i="15"/>
  <c r="N49" i="15"/>
  <c r="N50" i="15"/>
  <c r="N52" i="15"/>
  <c r="N53" i="15"/>
  <c r="N54" i="15"/>
  <c r="N55" i="15"/>
  <c r="N56" i="15"/>
  <c r="N57" i="15"/>
  <c r="N58" i="15"/>
  <c r="N59" i="15"/>
  <c r="N60" i="15"/>
  <c r="N61" i="15"/>
  <c r="N62" i="15"/>
  <c r="N63" i="15"/>
  <c r="N30" i="15"/>
  <c r="N25" i="15"/>
  <c r="N27" i="15"/>
  <c r="N28" i="15"/>
  <c r="N24" i="15"/>
  <c r="O29" i="15" l="1"/>
  <c r="P29" i="15" l="1"/>
  <c r="N51" i="15"/>
  <c r="N29" i="15"/>
  <c r="O26" i="15"/>
  <c r="Z29" i="15"/>
  <c r="Z51" i="15" s="1"/>
  <c r="C29" i="15"/>
  <c r="C26" i="15" s="1"/>
  <c r="G29" i="15"/>
  <c r="G26" i="15" s="1"/>
  <c r="G23" i="15" s="1"/>
  <c r="R29" i="15"/>
  <c r="R26" i="15" s="1"/>
  <c r="R23" i="15" s="1"/>
  <c r="S29" i="15"/>
  <c r="S26" i="15" s="1"/>
  <c r="S23" i="15" s="1"/>
  <c r="T29" i="15"/>
  <c r="T51" i="15" s="1"/>
  <c r="U29" i="15"/>
  <c r="U51" i="15" s="1"/>
  <c r="V29" i="15"/>
  <c r="V51" i="15" s="1"/>
  <c r="W29" i="15"/>
  <c r="W26" i="15" s="1"/>
  <c r="W23" i="15" s="1"/>
  <c r="D23" i="15" l="1"/>
  <c r="D51" i="15"/>
  <c r="P23" i="15"/>
  <c r="P26" i="15"/>
  <c r="V26" i="15"/>
  <c r="V23" i="15" s="1"/>
  <c r="Z26" i="15"/>
  <c r="Z23" i="15" s="1"/>
  <c r="N26" i="15"/>
  <c r="O23" i="15"/>
  <c r="N23" i="15" s="1"/>
  <c r="C23" i="15"/>
  <c r="T26" i="15"/>
  <c r="T23" i="15" s="1"/>
  <c r="U26" i="15"/>
  <c r="U23" i="15" s="1"/>
  <c r="G51" i="15"/>
  <c r="S51" i="15"/>
  <c r="R51" i="15"/>
  <c r="W51" i="15"/>
  <c r="B18" i="22"/>
  <c r="B23" i="22" l="1"/>
  <c r="B35" i="22" s="1"/>
  <c r="Y29" i="15"/>
  <c r="Y26" i="15" l="1"/>
  <c r="Y23" i="15" s="1"/>
  <c r="Y51" i="15"/>
  <c r="X29" i="15" l="1"/>
  <c r="D4" i="15"/>
  <c r="X26" i="15" l="1"/>
  <c r="X23" i="15" s="1"/>
  <c r="X51" i="15"/>
  <c r="A5" i="22"/>
  <c r="A5" i="5"/>
  <c r="A5" i="16"/>
  <c r="A5" i="19"/>
  <c r="A5" i="10"/>
  <c r="A4" i="17"/>
  <c r="A5" i="6"/>
  <c r="A5" i="14"/>
  <c r="A6" i="13"/>
  <c r="A4" i="12"/>
  <c r="B68" i="22" l="1"/>
  <c r="A14" i="12" l="1"/>
  <c r="A15" i="5" l="1"/>
  <c r="A12" i="22" s="1"/>
  <c r="B17" i="22" s="1"/>
  <c r="A12" i="5"/>
  <c r="A10" i="22" s="1"/>
  <c r="A9" i="5"/>
  <c r="B14" i="15" l="1"/>
  <c r="E11" i="15"/>
  <c r="E8" i="15"/>
  <c r="A14" i="19" l="1"/>
  <c r="A11" i="19"/>
  <c r="A8" i="19"/>
  <c r="A15" i="10"/>
  <c r="A12" i="10"/>
  <c r="A9" i="10"/>
  <c r="A14" i="17"/>
  <c r="A11" i="17"/>
  <c r="A8" i="17"/>
  <c r="E15" i="14"/>
  <c r="E12" i="14"/>
  <c r="E9" i="14"/>
  <c r="A11" i="12"/>
  <c r="A16" i="13" l="1"/>
  <c r="A15" i="6" s="1"/>
  <c r="A15" i="16" s="1"/>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 r="B29" i="22"/>
  <c r="B25" i="22" s="1"/>
  <c r="B26" i="22" s="1"/>
  <c r="B31" i="22" l="1"/>
  <c r="B32" i="22" s="1"/>
  <c r="B30" i="22"/>
  <c r="B50" i="22" s="1"/>
</calcChain>
</file>

<file path=xl/sharedStrings.xml><?xml version="1.0" encoding="utf-8"?>
<sst xmlns="http://schemas.openxmlformats.org/spreadsheetml/2006/main" count="2084" uniqueCount="582">
  <si>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</si>
  <si>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</si>
  <si>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</si>
  <si>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</si>
  <si>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</si>
  <si>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</si>
  <si>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</si>
  <si>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</si>
  <si>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</si>
  <si>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</si>
  <si>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</si>
  <si>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</si>
  <si>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</si>
  <si>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</si>
  <si>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</si>
  <si>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</si>
  <si>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</si>
  <si>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</si>
  <si>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</si>
  <si>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</si>
  <si>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</si>
  <si>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</si>
  <si>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</si>
  <si>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</si>
  <si>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</si>
  <si>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</si>
  <si>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</si>
  <si>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</si>
  <si>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</si>
  <si>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</si>
  <si>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</si>
  <si>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</si>
  <si>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</si>
  <si>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</si>
  <si>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</si>
  <si>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</si>
  <si>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</si>
  <si>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</si>
  <si>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</si>
  <si>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</si>
  <si>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</si>
  <si>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</si>
  <si>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</si>
  <si>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</si>
  <si>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</si>
  <si>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</si>
  <si>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</si>
  <si>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</si>
  <si>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</si>
  <si>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</si>
  <si>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</si>
  <si>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</si>
  <si>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</si>
  <si>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</si>
  <si>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</si>
  <si>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</si>
  <si>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</si>
  <si>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</si>
  <si>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</si>
  <si>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</si>
  <si>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</si>
  <si>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</si>
  <si>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</si>
  <si>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</si>
  <si>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</si>
  <si>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</si>
  <si>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</si>
  <si>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</si>
  <si>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</si>
  <si>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</si>
  <si>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</si>
  <si>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</si>
  <si>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</si>
  <si>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</si>
  <si>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</si>
  <si>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</si>
  <si>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</si>
  <si>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</si>
  <si>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</si>
  <si>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</si>
  <si>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</si>
  <si>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</si>
  <si>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</si>
  <si>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</si>
  <si>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</si>
  <si>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</si>
  <si>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</si>
  <si>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</si>
  <si>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</si>
  <si>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</si>
  <si>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</si>
  <si>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</si>
  <si>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</si>
  <si>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</si>
  <si>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</si>
  <si>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</si>
  <si>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</si>
  <si>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</si>
  <si>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</si>
  <si>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</si>
  <si>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</si>
  <si>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</si>
  <si>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</si>
  <si>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</si>
  <si>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</si>
  <si>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</si>
  <si>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</si>
  <si>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</si>
  <si>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</si>
  <si>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</si>
  <si>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</si>
  <si>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</si>
  <si>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</si>
  <si>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</si>
  <si>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</si>
  <si>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</si>
  <si>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</si>
  <si>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</si>
  <si>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</si>
  <si>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</si>
  <si>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</si>
  <si>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</si>
  <si>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</si>
  <si>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</si>
  <si>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</si>
  <si>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</si>
  <si>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</si>
  <si>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</si>
  <si>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</si>
  <si>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</si>
  <si>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</si>
  <si>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</si>
  <si>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</si>
  <si>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</si>
  <si>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</si>
  <si>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</si>
  <si>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</si>
  <si>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</si>
  <si>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</si>
  <si>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</si>
  <si>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</si>
  <si>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</si>
  <si>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</si>
  <si>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</si>
  <si>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</si>
  <si>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</si>
  <si>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</si>
  <si>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</si>
  <si>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</si>
  <si>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</si>
  <si>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</si>
  <si>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</si>
  <si>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</si>
  <si>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</si>
  <si>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</si>
  <si>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</si>
  <si>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</si>
  <si>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</si>
  <si>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</si>
  <si>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</si>
  <si>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</si>
  <si>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</si>
  <si>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</si>
  <si>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</si>
  <si>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</si>
  <si>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</si>
  <si>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</si>
  <si>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</si>
  <si>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</si>
  <si>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</si>
  <si>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</si>
  <si>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</si>
  <si>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</si>
  <si>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</si>
  <si>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</si>
  <si>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</si>
  <si>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</si>
  <si>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</si>
  <si>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</si>
  <si>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</si>
  <si>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</si>
  <si>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</si>
  <si>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</si>
  <si>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</si>
  <si>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</si>
  <si>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</si>
  <si>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</si>
  <si>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</si>
  <si>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</si>
  <si>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</si>
  <si>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</si>
  <si>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</si>
  <si>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</si>
  <si>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</si>
  <si>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</si>
  <si>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</si>
  <si>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</si>
  <si>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</si>
  <si>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</si>
  <si>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</si>
  <si>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</si>
  <si>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</si>
  <si>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</si>
  <si>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</si>
  <si>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</si>
  <si>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</si>
  <si>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</si>
  <si>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</si>
  <si>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</si>
  <si>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</si>
  <si>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</si>
  <si>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</si>
  <si>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</si>
  <si>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</si>
  <si>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</si>
  <si>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</si>
  <si>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</si>
  <si>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</si>
  <si>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</si>
  <si>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</si>
  <si>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</si>
  <si>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</si>
  <si>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</si>
  <si>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</si>
  <si>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</si>
  <si>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</si>
  <si>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</si>
  <si>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</si>
  <si>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</si>
  <si>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</si>
  <si>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</si>
  <si>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</si>
  <si>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</si>
  <si>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</si>
  <si>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</si>
  <si>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</si>
  <si>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</si>
  <si>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</si>
  <si>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</si>
  <si>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</si>
  <si>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</si>
  <si>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</si>
  <si>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</si>
  <si>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</si>
  <si>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</si>
  <si>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</si>
  <si>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</si>
  <si>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</si>
  <si>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</si>
  <si>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</si>
  <si>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</si>
  <si>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</si>
  <si>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</si>
  <si>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</si>
  <si>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</si>
  <si>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</si>
  <si>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</si>
  <si>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</si>
  <si>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</si>
  <si>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</si>
  <si>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</si>
  <si>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</si>
  <si>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</si>
  <si>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</si>
  <si>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</si>
  <si>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</si>
  <si>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</si>
  <si>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</si>
  <si>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</si>
  <si>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</si>
  <si>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</si>
  <si>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</si>
  <si>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</si>
  <si>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</si>
  <si>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</si>
  <si>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</si>
  <si>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</si>
  <si>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</si>
  <si>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</si>
  <si>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</si>
  <si>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</si>
  <si>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</si>
  <si>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</si>
  <si>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</si>
  <si>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</si>
  <si>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</si>
  <si>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</si>
  <si>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</si>
  <si>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</si>
  <si>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</si>
  <si>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</si>
  <si>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</si>
  <si>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</si>
  <si>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</si>
  <si>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</si>
  <si>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</si>
  <si>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</si>
  <si>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</si>
  <si>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</si>
  <si>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</si>
  <si>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</si>
  <si>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</si>
  <si>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</si>
  <si>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</si>
  <si>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</si>
  <si>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</si>
  <si>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</si>
  <si>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</si>
  <si>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</si>
  <si>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</si>
  <si>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</si>
  <si>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</si>
  <si>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</si>
  <si>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</si>
  <si>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</si>
  <si>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</si>
  <si>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</si>
  <si>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</si>
  <si>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</si>
  <si>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</si>
  <si>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</si>
  <si>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</si>
  <si>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</si>
  <si>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</si>
  <si>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</si>
  <si>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</si>
  <si>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</si>
  <si>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</si>
  <si>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</si>
  <si>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</si>
  <si>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</si>
  <si>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</si>
  <si>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</si>
  <si>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</si>
  <si>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</si>
  <si>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</si>
  <si>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</si>
  <si>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</si>
  <si>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</si>
  <si>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</si>
  <si>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</si>
  <si>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</si>
  <si>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</si>
  <si>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</si>
  <si>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</si>
  <si>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</si>
  <si>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</si>
  <si>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</si>
  <si>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</si>
  <si>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</si>
  <si>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</si>
  <si>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</si>
  <si>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</si>
  <si>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</si>
  <si>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</si>
  <si>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</si>
  <si>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</si>
  <si>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</si>
  <si>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</si>
  <si>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</si>
  <si>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</si>
  <si>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</si>
  <si>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</si>
  <si>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</si>
  <si>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</si>
  <si>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</si>
  <si>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</si>
  <si>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</si>
  <si>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</si>
  <si>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</si>
  <si>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</si>
  <si>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</si>
  <si>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</si>
  <si>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</si>
  <si>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</si>
  <si>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</si>
  <si>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</si>
  <si>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</si>
  <si>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</si>
  <si>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</si>
  <si>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</si>
  <si>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</si>
  <si>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</si>
  <si>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</si>
  <si>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</si>
  <si>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</si>
  <si>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</si>
  <si>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</si>
  <si>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</si>
  <si>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</si>
  <si>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</si>
  <si>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</si>
  <si>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</si>
  <si>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</si>
  <si>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</si>
  <si>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</si>
  <si>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</si>
  <si>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</si>
  <si>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</si>
  <si>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</si>
  <si>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</si>
  <si>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</si>
  <si>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</si>
  <si>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</si>
  <si>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</si>
  <si>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</si>
  <si>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</si>
  <si>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</si>
  <si>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</si>
  <si>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</si>
  <si>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</si>
  <si>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</si>
  <si>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</si>
  <si>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</si>
  <si>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</si>
  <si>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</si>
  <si>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</si>
  <si>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</si>
  <si>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</si>
  <si>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</si>
  <si>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</si>
  <si>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</si>
  <si>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</si>
  <si>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</si>
  <si>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</si>
  <si>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</si>
  <si>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</si>
  <si>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</si>
  <si>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</si>
  <si>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</si>
  <si>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</si>
  <si>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</si>
  <si>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</si>
  <si>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</si>
  <si>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</si>
  <si>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</si>
  <si>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</si>
  <si>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</si>
  <si>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</si>
  <si>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</si>
  <si>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</si>
  <si>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</si>
  <si>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</si>
  <si>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</si>
  <si>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</si>
  <si>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</si>
  <si>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</si>
  <si>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</si>
  <si>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</si>
  <si>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</si>
  <si>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</si>
  <si>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</si>
  <si>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</si>
  <si>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</si>
  <si>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</si>
  <si>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</si>
  <si>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</si>
  <si>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</si>
  <si>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</si>
  <si>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</si>
  <si>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</si>
  <si>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</si>
  <si>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</si>
  <si>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</si>
  <si>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</si>
  <si>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</si>
  <si>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</si>
  <si>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</si>
  <si>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</si>
  <si>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</si>
  <si>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</si>
  <si>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</si>
  <si>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</si>
  <si>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</si>
  <si>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</si>
  <si>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</si>
  <si>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</si>
  <si>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</si>
  <si>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</si>
  <si>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</si>
  <si>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</si>
  <si>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</si>
  <si>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</si>
  <si>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</si>
  <si>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</si>
  <si>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</si>
  <si>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</si>
  <si>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</si>
  <si>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</si>
  <si>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</si>
  <si>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</si>
  <si>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</si>
  <si>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</si>
  <si>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Предложение по корректировке плана</t>
  </si>
  <si>
    <t>3.6.</t>
  </si>
  <si>
    <t>4.6.</t>
  </si>
  <si>
    <t>Предложение по корректировке</t>
  </si>
  <si>
    <t xml:space="preserve">Пс 35/6 кВ №41 </t>
  </si>
  <si>
    <t>Пс 35/6кВ №41</t>
  </si>
  <si>
    <t>Замена морально и технически устаревшего оборудования. Обеспечение бесперебойного электроснабжения шахты Кыргайская.</t>
  </si>
  <si>
    <t>В связи с повышенными требованиями к электрооборудованию, с помощью которого обеспечивается электроснабжение шахты Кыргайская.</t>
  </si>
  <si>
    <t>Общая стоимость объекта, млн. руб. без НДС</t>
  </si>
  <si>
    <t>Реконструкция ОРУ-35 кВ ПС 35/6 кВ № 41 с установкой блок-модуля 35 кВ</t>
  </si>
  <si>
    <t>Год начала реализации инвестиционного проекта</t>
  </si>
  <si>
    <t>2025 год</t>
  </si>
  <si>
    <t>2026 год</t>
  </si>
  <si>
    <t>2027 год</t>
  </si>
  <si>
    <t>2028 год</t>
  </si>
  <si>
    <t>2029 год</t>
  </si>
  <si>
    <t>3 квартал</t>
  </si>
  <si>
    <t>Выполнен проект</t>
  </si>
  <si>
    <t>начало 4 кв.2016</t>
  </si>
  <si>
    <t>окончание 3 кв. 2025</t>
  </si>
  <si>
    <t>4 квартал 2016</t>
  </si>
  <si>
    <t>1 квартал 2025</t>
  </si>
  <si>
    <t>2 квартал 2025</t>
  </si>
  <si>
    <t>3 квартал 2025</t>
  </si>
  <si>
    <t>объем заключенного договора в ценах 2016 года с НДС, млн. руб.</t>
  </si>
  <si>
    <t>17.10.2016</t>
  </si>
  <si>
    <t>30.12.2016</t>
  </si>
  <si>
    <t>zakupki.gov.ru</t>
  </si>
  <si>
    <t>31604122219</t>
  </si>
  <si>
    <t>ОЗП-039-16-П</t>
  </si>
  <si>
    <t>05.10.2016</t>
  </si>
  <si>
    <t>Выполнение работ по проектированию реконструкции ПС 35/6 кВ№41 (инв.№00001283)</t>
  </si>
  <si>
    <t>Распределительное устройство 6 кВ</t>
  </si>
  <si>
    <t>ПТПА 10000/35-6 У1, ЯКНО-6</t>
  </si>
  <si>
    <t>КРУ СЭЩ-63</t>
  </si>
  <si>
    <t>1С 6 кВ, 2С 6 кВ</t>
  </si>
  <si>
    <t>1985, 1988</t>
  </si>
  <si>
    <t>2025</t>
  </si>
  <si>
    <t>1989</t>
  </si>
  <si>
    <t>2018</t>
  </si>
  <si>
    <t>Объект технического освидетельствования находится в ограниченно-работоспособном состоянии, имеет дефекты (не соответствуют НТД), но допускается к работе при проведении соответствующих технических мероприятий. Сроки и мероприятия: произвести реконструкцию РУ-6 кВ.</t>
  </si>
  <si>
    <t>По результатам испытаний вышеперечисленное оборудование не соответствует требованиям нормативно-технической документации (НТД: Объем и нормы  испытаний  РД 34.45-51.300-97 раздел 6 пп.6.8., гл.8. п.8.1.1, п.8.1.3; РД 153-34.3-35.613-00).</t>
  </si>
  <si>
    <t>Реконструкция РУ-6 кВ, позволит обеспечить надёжное и эффективное электроснабжение, соблюдение надлежащего качества электроснабжения потребителей.</t>
  </si>
  <si>
    <t>Замена отработавшего срок эксплуатации комплексного распределительного устройства 1С 6 кВ типа ПТПА 10000/35-6 У1 и ячеек комплектных наружной установки отдельно стоящих 2С 6 кВ типа ЯКНО-6, на комплектное распределительное устройство 1С 6 кВ в модульном здании со шкафами КРУ СЭЩ-63 и комплектное распределительное устройство 2С 6 кВ в модульном здании со шкафами КРУ СЭЩ-63 совмещенное с ОПУ с микропроцессорными терминаломи релейной защиты.</t>
  </si>
  <si>
    <t>Кемеровская обл.,  р-н Прокопьевский муниципальный, д. Малая Талда</t>
  </si>
  <si>
    <t>O_1.2.1.1.2</t>
  </si>
  <si>
    <t>ООО "СДС-Строй"</t>
  </si>
  <si>
    <t xml:space="preserve">Факт 2023 года </t>
  </si>
  <si>
    <t xml:space="preserve"> по состоянию на 01.01.2023</t>
  </si>
  <si>
    <t>2024 год</t>
  </si>
  <si>
    <t>Итого за период реализации инвестиционной программы
(2024 - 2029 гг.)</t>
  </si>
  <si>
    <t>01.09.2016</t>
  </si>
  <si>
    <t>30.09.2016</t>
  </si>
  <si>
    <t xml:space="preserve"> - по прочим договорам ООО "СДС Строй":</t>
  </si>
  <si>
    <t xml:space="preserve"> - по прочим договорам ООО "Новая энергия":</t>
  </si>
  <si>
    <t>ООО "Новая энергия", ООО "СДС Строй"</t>
  </si>
  <si>
    <t>ООО "Новая энергия"</t>
  </si>
  <si>
    <t>Год раскрытия информации: 2025 год</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</si>
  <si>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24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</si>
  <si>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Реконструкция РУ-6 кВ, РЗА  ПС 35/6 кВ № 41 с установкой блок-модулей 1, 2 сек.6 кВ с ОПУ (ПИР - 2016 г., СМР, ввод - 2026 г.)</t>
  </si>
  <si>
    <t>ПИР - 2016 г., СМР, ввод - 2026 г.</t>
  </si>
  <si>
    <t>1 квартал 2026</t>
  </si>
  <si>
    <t>по состоянию на 01.01.2026</t>
  </si>
  <si>
    <t>107,298 без НДС, 128,758 с НДС</t>
  </si>
  <si>
    <t>Сметная стоимость проекта в ценах 2026 года с НДС, млн. руб.</t>
  </si>
  <si>
    <t>Акт технического освидетельствования № 41/2 от 28.09.2023г., Акт технического освидетельствования № 3 от 13.05.2025г.</t>
  </si>
  <si>
    <t>Протокол №№ 41-6-10 от 18.09.2023г., 41-6-1 от 18.09.2023г. проверки трансформатора напряжения трехфазного; протокол №№41-6-10, 41-6-18 испытания силового трансформатора; Протоколы №№41-6-1а от 11.09.2023г., 41-6-3 от 04.09.2023г., 41-6-4 от 19.09.2023г., 41-6-5 от 19.09.2023г., 41-6-6 от 13.09.2023г., 41-6-8 от 20.09.2023г., 41-6-9 от 13.09.2023г., 41-6-11 от 15.09.2023г., 41-6-12 от 11.09.2023г., 41-6-13 06.09.2023г., 41-6-14 от 15.09.2023г., 41-6-16 от 07.09.2023г., 41-6-17 от 11.09.2023г. испытания масляного выключателя, ПРОТОКОЛ-41-35-I от 16.08.2023г. и ПРОТОКОЛ-41-35-II от 15.08.2023г. проверки защит автоматики и сигнализации и силового трансформатора; Протокол №№ 41-1-ТН-6-1 с.ш. от 18.09.2023г., 41-10-ТН-6-2 от 18.09.2023г. проверки защит трансформатора напряжения; Протокол №№ 41-1а от 11.09.2023г., 41-3 от 04.09.2023г., 41-4 от 05.09.2023г., 41-5 от 19.09.2023г., 41-6 от 13.09.2023г., 41-8 от 20.09.2023г., 41-9 от 13.09.2023г., 41-11 от 15.09.2023г., 41-12 от 11.09.2023г., 41-13 от 06.09.2023г., 41-14 от 15.09.2023г., 41-16 от 07.09.2023г., 41-17 от 11.09.2023г.проверки защит и испытания оборудования ячейки 6 кВ, ПРОТОКОЛ № 41-6-1 проверки трансформатора напряжения трехфазного от 18.06.2024 г., ПРОТОКОЛ №№41-6-3 от 17.06.2024 г., 41-6-4 от 18.05.2024 г., 41-6-5 от 28.05.2024 г., 41-6-6 от 29.05.2024 г., 41-6-7 от 10.06.2024 г., 41-6-11 от 27.05.2024 г., 41-6-12 от 30.05.2024 г., 41-6-13 от 23.05.2024 г., 41-6-14 от 14.06.2024 г., 41-6-16 от 23.05.2024 г., 41-6-17 от 24.05.2024 г. испытания масляного выключателя, ПРОТОКОЛ №№41-6-10 от 17.05.2024 г., 41-6-18 от 20.05.2024 г.испытания силового трансформатора.</t>
  </si>
  <si>
    <r>
      <t>Данный инвестиционный проект является одним из</t>
    </r>
    <r>
      <rPr>
        <sz val="12"/>
        <rFont val="Times New Roman"/>
        <family val="1"/>
        <charset val="204"/>
      </rPr>
      <t xml:space="preserve"> 53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24 шт.                
</t>
    </r>
    <r>
      <rPr>
        <b/>
        <sz val="12"/>
        <color indexed="8"/>
        <rFont val="Times New Roman"/>
        <family val="1"/>
        <charset val="204"/>
      </rPr>
      <t/>
    </r>
  </si>
  <si>
    <t>1 квартал</t>
  </si>
  <si>
    <t>окончание 1 кв. 2026</t>
  </si>
  <si>
    <t>4 квартал 2025</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</si>
  <si>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</si>
  <si>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</si>
  <si>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</si>
  <si>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</si>
  <si>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</si>
  <si>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</si>
  <si>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</si>
  <si>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</si>
  <si>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</si>
  <si>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</si>
  <si>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</si>
  <si>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</si>
  <si>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</si>
  <si>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</si>
  <si>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</si>
  <si>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</si>
  <si>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</si>
  <si>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08:20:48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</si>
</sst>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р_._-;\-* #,##0.00_р_._-;_-* &quot;-&quot;??_р_._-;_-@_-"/>
    <numFmt numFmtId="165" formatCode="#,##0_ ;\-#,##0\ "/>
    <numFmt numFmtId="166" formatCode="_-* #,##0.00\ _р_._-;\-* #,##0.00\ _р_._-;_-* &quot;-&quot;??\ _р_._-;_-@_-"/>
    <numFmt numFmtId="167" formatCode="0.000"/>
    <numFmt numFmtId="168" formatCode="#,##0.000"/>
    <numFmt numFmtId="169" formatCode="0.0%"/>
    <numFmt numFmtId="170"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6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vertical="center" wrapText="1"/>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center" vertical="center" wrapText="1"/>
    </xf>
    <xf numFmtId="1" fontId="11" fillId="24" borderId="1" xfId="2" applyNumberFormat="1" applyFont="1" applyFill="1" applyBorder="1" applyAlignment="1">
      <alignment horizontal="center" vertical="center" wrapText="1"/>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2" fontId="37" fillId="0" borderId="1" xfId="49" applyNumberFormat="1" applyFont="1" applyFill="1" applyBorder="1" applyAlignment="1">
      <alignment horizontal="center" vertical="center" wrapText="1"/>
    </xf>
    <xf numFmtId="169" fontId="41" fillId="24" borderId="1" xfId="2" applyNumberFormat="1" applyFont="1" applyFill="1" applyBorder="1" applyAlignment="1">
      <alignment horizontal="justify" vertical="top" wrapText="1"/>
    </xf>
    <xf numFmtId="0" fontId="43" fillId="24" borderId="1" xfId="2" applyFont="1" applyFill="1" applyBorder="1" applyAlignment="1">
      <alignment horizontal="center" vertical="center" wrapText="1"/>
    </xf>
    <xf numFmtId="49" fontId="65" fillId="0" borderId="1" xfId="49" applyNumberFormat="1" applyFont="1" applyFill="1" applyBorder="1" applyAlignment="1">
      <alignment horizontal="center" vertical="center" wrapText="1"/>
    </xf>
    <xf numFmtId="49" fontId="65" fillId="24" borderId="1" xfId="49" applyNumberFormat="1" applyFont="1" applyFill="1" applyBorder="1" applyAlignment="1">
      <alignment horizontal="center" vertical="center" wrapText="1"/>
    </xf>
    <xf numFmtId="2" fontId="65" fillId="24" borderId="1" xfId="49" applyNumberFormat="1" applyFont="1" applyFill="1" applyBorder="1" applyAlignment="1">
      <alignment horizontal="center" vertical="center" wrapText="1"/>
    </xf>
    <xf numFmtId="4" fontId="65" fillId="24" borderId="1" xfId="49" applyNumberFormat="1" applyFont="1" applyFill="1" applyBorder="1" applyAlignment="1">
      <alignment horizontal="center" vertical="center"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36" fillId="24" borderId="0" xfId="0" applyFont="1" applyFill="1" applyAlignment="1">
      <alignment vertical="center" wrapText="1"/>
    </xf>
    <xf numFmtId="167" fontId="11" fillId="24" borderId="0" xfId="2" applyNumberFormat="1" applyFont="1" applyFill="1" applyAlignment="1">
      <alignment horizontal="center" vertical="center"/>
    </xf>
    <xf numFmtId="168" fontId="41" fillId="24" borderId="1" xfId="2" applyNumberFormat="1" applyFont="1" applyFill="1" applyBorder="1" applyAlignment="1">
      <alignment horizontal="justify" vertical="top" wrapText="1"/>
    </xf>
    <xf numFmtId="49" fontId="37" fillId="24" borderId="1" xfId="49"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3" fontId="37" fillId="0" borderId="1" xfId="49" applyNumberFormat="1" applyFont="1" applyFill="1" applyBorder="1" applyAlignment="1">
      <alignment horizontal="center" vertical="center"/>
    </xf>
    <xf numFmtId="0" fontId="43" fillId="24" borderId="0" xfId="2" applyFont="1" applyFill="1" applyAlignment="1"/>
    <xf numFmtId="0" fontId="7" fillId="24" borderId="0" xfId="1" applyFont="1" applyFill="1" applyAlignment="1">
      <alignment vertical="center"/>
    </xf>
    <xf numFmtId="170" fontId="41" fillId="24" borderId="1" xfId="67" applyNumberFormat="1" applyFont="1" applyFill="1" applyBorder="1" applyAlignment="1">
      <alignment horizontal="justify" vertical="top" wrapText="1"/>
    </xf>
    <xf numFmtId="10" fontId="41" fillId="0" borderId="1" xfId="67" applyNumberFormat="1" applyFont="1" applyFill="1" applyBorder="1" applyAlignment="1">
      <alignment horizontal="justify" vertical="top" wrapText="1"/>
    </xf>
    <xf numFmtId="167" fontId="7" fillId="0" borderId="1" xfId="1" applyNumberFormat="1" applyFont="1" applyFill="1" applyBorder="1" applyAlignment="1">
      <alignment horizontal="left" vertical="center" wrapText="1"/>
    </xf>
    <xf numFmtId="1" fontId="11"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xf>
    <xf numFmtId="0" fontId="43" fillId="24" borderId="1" xfId="2" applyFont="1" applyFill="1" applyBorder="1" applyAlignment="1">
      <alignment horizontal="center" vertical="center" wrapText="1"/>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0" fontId="43" fillId="24" borderId="1" xfId="2" applyFont="1" applyFill="1" applyBorder="1" applyAlignment="1">
      <alignment horizontal="center" vertical="center"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40" fillId="0" borderId="1" xfId="1" applyFont="1" applyBorder="1" applyAlignment="1">
      <alignment horizontal="center" vertical="center" wrapText="1"/>
    </xf>
    <xf numFmtId="0" fontId="5" fillId="0" borderId="0" xfId="1" applyFont="1" applyAlignment="1">
      <alignment horizontal="center" vertical="center"/>
    </xf>
    <xf numFmtId="0" fontId="9" fillId="0" borderId="0" xfId="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Alignment="1">
      <alignment horizont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56" fillId="0" borderId="27" xfId="50" applyFont="1" applyBorder="1" applyAlignment="1">
      <alignment vertical="center"/>
    </xf>
    <xf numFmtId="0" fontId="56" fillId="0" borderId="1"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28" xfId="50" applyFont="1" applyBorder="1" applyAlignment="1">
      <alignment horizontal="center" vertical="center"/>
    </xf>
    <xf numFmtId="0" fontId="56" fillId="0" borderId="2" xfId="50" applyFont="1" applyFill="1" applyBorder="1" applyAlignment="1">
      <alignment horizontal="center"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25" xfId="50" applyFont="1" applyBorder="1" applyAlignment="1">
      <alignment vertical="center"/>
    </xf>
    <xf numFmtId="0" fontId="56" fillId="0" borderId="24"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0" fontId="56" fillId="24" borderId="4" xfId="50" applyFont="1" applyFill="1" applyBorder="1" applyAlignment="1">
      <alignment horizontal="center" vertical="center"/>
    </xf>
    <xf numFmtId="0" fontId="1" fillId="24" borderId="3" xfId="50" applyFill="1" applyBorder="1"/>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0" fontId="56" fillId="24" borderId="29" xfId="50" applyFont="1" applyFill="1" applyBorder="1" applyAlignment="1">
      <alignment vertical="center"/>
    </xf>
    <xf numFmtId="0" fontId="56" fillId="24" borderId="28" xfId="50" applyFont="1" applyFill="1" applyBorder="1" applyAlignment="1">
      <alignment vertical="center"/>
    </xf>
    <xf numFmtId="167" fontId="56" fillId="24" borderId="28" xfId="50" applyNumberFormat="1" applyFont="1" applyFill="1" applyBorder="1" applyAlignment="1">
      <alignment horizontal="center" vertical="center"/>
    </xf>
    <xf numFmtId="0" fontId="58" fillId="0" borderId="20" xfId="50" applyFont="1" applyBorder="1" applyAlignment="1">
      <alignment horizontal="center"/>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0" borderId="0" xfId="2" applyFont="1" applyFill="1" applyAlignment="1">
      <alignment horizontal="center" vertical="top" wrapText="1"/>
    </xf>
    <xf numFmtId="0" fontId="43" fillId="24" borderId="1" xfId="52" applyFont="1" applyFill="1" applyBorder="1" applyAlignment="1">
      <alignment horizontal="center" vertical="center"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3" xfId="2" applyFont="1" applyFill="1" applyBorder="1" applyAlignment="1">
      <alignment horizontal="center" vertical="center" wrapText="1"/>
    </xf>
    <xf numFmtId="0" fontId="43" fillId="24" borderId="3" xfId="52" applyFont="1" applyFill="1" applyBorder="1" applyAlignment="1">
      <alignment horizontal="center" vertical="center"/>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7" fillId="24" borderId="0" xfId="1" applyFont="1" applyFill="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0" fillId="0" borderId="1" xfId="49" applyFont="1" applyFill="1" applyBorder="1" applyAlignment="1">
      <alignment horizontal="center" vertical="center"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0" fillId="0" borderId="10"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3" fillId="0" borderId="1" xfId="49" applyFont="1" applyFill="1" applyBorder="1" applyAlignment="1" applyProtection="1">
      <alignment horizontal="center" vertical="center" textRotation="90"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9" fillId="0" borderId="20" xfId="49" applyFont="1" applyFill="1" applyBorder="1" applyAlignment="1">
      <alignment horizontal="center"/>
    </xf>
    <xf numFmtId="0" fontId="40" fillId="0" borderId="6"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1" fontId="37" fillId="0" borderId="10" xfId="49" applyNumberFormat="1" applyFont="1" applyFill="1" applyBorder="1" applyAlignment="1">
      <alignment horizontal="center" vertical="center"/>
    </xf>
    <xf numFmtId="1" fontId="37" fillId="0" borderId="6"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Alignment="1">
      <alignment vertical="center" wrapText="1"/>
    </xf>
    <xf numFmtId="0" fontId="0" fillId="0" borderId="47" xfId="0" applyBorder="1" applyAlignment="1">
      <alignment wrapText="1"/>
    </xf>
    <xf numFmtId="0" fontId="0" fillId="0" borderId="0" xfId="0"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C9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19050</xdr:rowOff>
        </xdr:from>
        <xdr:to>
          <xdr:col>6</xdr:col>
          <xdr:colOff>28575</xdr:colOff>
          <xdr:row>6</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view="pageBreakPreview" topLeftCell="A16" zoomScale="75" zoomScaleSheetLayoutView="75" workbookViewId="0">
      <selection activeCell="C46" sqref="C46"/>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61</v>
      </c>
    </row>
    <row r="2" spans="1:22" s="14" customFormat="1" ht="10.5" hidden="1" customHeight="1" x14ac:dyDescent="0.2">
      <c r="A2" s="118"/>
      <c r="C2" s="120" t="s">
        <v>9</v>
      </c>
    </row>
    <row r="3" spans="1:22" s="14" customFormat="1" ht="9" hidden="1" customHeight="1" x14ac:dyDescent="0.2">
      <c r="A3" s="121"/>
      <c r="C3" s="120" t="s">
        <v>60</v>
      </c>
    </row>
    <row r="4" spans="1:22" s="14" customFormat="1" ht="9.75" customHeight="1" x14ac:dyDescent="0.3">
      <c r="A4" s="121"/>
      <c r="H4" s="122"/>
    </row>
    <row r="5" spans="1:22" s="14" customFormat="1" ht="15.75" x14ac:dyDescent="0.25">
      <c r="A5" s="273" t="s">
        <v>550</v>
      </c>
      <c r="B5" s="273"/>
      <c r="C5" s="273"/>
      <c r="D5" s="96"/>
      <c r="E5" s="96"/>
      <c r="F5" s="96"/>
      <c r="G5" s="96"/>
      <c r="H5" s="96"/>
      <c r="I5" s="96"/>
      <c r="J5" s="96"/>
    </row>
    <row r="6" spans="1:22" s="14" customFormat="1" ht="6" customHeight="1" x14ac:dyDescent="0.3">
      <c r="A6" s="121"/>
      <c r="H6" s="122"/>
    </row>
    <row r="7" spans="1:22" s="14" customFormat="1" ht="18.75" x14ac:dyDescent="0.2">
      <c r="A7" s="277" t="s">
        <v>8</v>
      </c>
      <c r="B7" s="277"/>
      <c r="C7" s="277"/>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78" t="s">
        <v>460</v>
      </c>
      <c r="B8" s="278"/>
      <c r="C8" s="278"/>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74" t="s">
        <v>7</v>
      </c>
      <c r="B9" s="274"/>
      <c r="C9" s="274"/>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78" t="s">
        <v>538</v>
      </c>
      <c r="B10" s="278"/>
      <c r="C10" s="278"/>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74" t="s">
        <v>6</v>
      </c>
      <c r="B11" s="274"/>
      <c r="C11" s="274"/>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79" t="s">
        <v>552</v>
      </c>
      <c r="B12" s="279"/>
      <c r="C12" s="279"/>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74" t="s">
        <v>5</v>
      </c>
      <c r="B13" s="274"/>
      <c r="C13" s="274"/>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75" t="s">
        <v>444</v>
      </c>
      <c r="B15" s="276"/>
      <c r="C15" s="276"/>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59</v>
      </c>
      <c r="C17" s="114" t="s">
        <v>58</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57</v>
      </c>
      <c r="B19" s="133" t="s">
        <v>303</v>
      </c>
      <c r="C19" s="114" t="s">
        <v>473</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56</v>
      </c>
      <c r="B20" s="23" t="s">
        <v>474</v>
      </c>
      <c r="C20" s="175" t="s">
        <v>463</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55</v>
      </c>
      <c r="B21" s="93" t="s">
        <v>396</v>
      </c>
      <c r="C21" s="114" t="s">
        <v>470</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54</v>
      </c>
      <c r="B22" s="93" t="s">
        <v>67</v>
      </c>
      <c r="C22" s="114" t="s">
        <v>461</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52</v>
      </c>
      <c r="B23" s="93" t="s">
        <v>66</v>
      </c>
      <c r="C23" s="114" t="s">
        <v>537</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51</v>
      </c>
      <c r="B24" s="93" t="s">
        <v>397</v>
      </c>
      <c r="C24" s="114" t="s">
        <v>464</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398</v>
      </c>
      <c r="C25" s="114" t="s">
        <v>464</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399</v>
      </c>
      <c r="C26" s="114" t="s">
        <v>464</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65</v>
      </c>
      <c r="B27" s="93" t="s">
        <v>400</v>
      </c>
      <c r="C27" s="114" t="s">
        <v>464</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63</v>
      </c>
      <c r="B28" s="93" t="s">
        <v>401</v>
      </c>
      <c r="C28" s="114" t="s">
        <v>464</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62</v>
      </c>
      <c r="B29" s="93" t="s">
        <v>402</v>
      </c>
      <c r="C29" s="114" t="s">
        <v>462</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415</v>
      </c>
      <c r="B30" s="93" t="s">
        <v>403</v>
      </c>
      <c r="C30" s="114" t="s">
        <v>465</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406</v>
      </c>
      <c r="B31" s="93" t="s">
        <v>64</v>
      </c>
      <c r="C31" s="114" t="s">
        <v>466</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416</v>
      </c>
      <c r="B32" s="93" t="s">
        <v>404</v>
      </c>
      <c r="C32" s="114" t="s">
        <v>462</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407</v>
      </c>
      <c r="B33" s="93" t="s">
        <v>405</v>
      </c>
      <c r="C33" s="114" t="s">
        <v>462</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417</v>
      </c>
      <c r="B34" s="93" t="s">
        <v>216</v>
      </c>
      <c r="C34" s="114" t="s">
        <v>464</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408</v>
      </c>
      <c r="B35" s="93" t="s">
        <v>455</v>
      </c>
      <c r="C35" s="247" t="s">
        <v>551</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418</v>
      </c>
      <c r="B36" s="93" t="s">
        <v>439</v>
      </c>
      <c r="C36" s="136" t="s">
        <v>464</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409</v>
      </c>
      <c r="B37" s="93" t="s">
        <v>454</v>
      </c>
      <c r="C37" s="136" t="s">
        <v>462</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420</v>
      </c>
      <c r="B38" s="93" t="s">
        <v>421</v>
      </c>
      <c r="C38" s="136" t="s">
        <v>462</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410</v>
      </c>
      <c r="B39" s="93" t="s">
        <v>445</v>
      </c>
      <c r="C39" s="136" t="s">
        <v>464</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440</v>
      </c>
      <c r="B40" s="93" t="s">
        <v>446</v>
      </c>
      <c r="C40" s="136" t="s">
        <v>464</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411</v>
      </c>
      <c r="B41" s="93" t="s">
        <v>447</v>
      </c>
      <c r="C41" s="136" t="s">
        <v>464</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441</v>
      </c>
      <c r="B42" s="93" t="s">
        <v>471</v>
      </c>
      <c r="C42" s="227">
        <f>C43*1.2</f>
        <v>128.02679643599998</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412</v>
      </c>
      <c r="B43" s="93" t="s">
        <v>472</v>
      </c>
      <c r="C43" s="227">
        <f>'6.2. Паспорт фин осв ввод'!AA29</f>
        <v>106.68899703</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483</v>
      </c>
      <c r="B44" s="152" t="s">
        <v>484</v>
      </c>
      <c r="C44" s="136" t="s">
        <v>464</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485</v>
      </c>
      <c r="B45" s="152" t="s">
        <v>486</v>
      </c>
      <c r="C45" s="236" t="s">
        <v>560</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H39" sqref="H39"/>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61</v>
      </c>
    </row>
    <row r="2" spans="1:28" s="10" customFormat="1" ht="18.75" customHeight="1" x14ac:dyDescent="0.3">
      <c r="A2" s="16"/>
      <c r="S2" s="13" t="s">
        <v>9</v>
      </c>
    </row>
    <row r="3" spans="1:28" s="10" customFormat="1" ht="18.75" x14ac:dyDescent="0.3">
      <c r="S3" s="13" t="s">
        <v>60</v>
      </c>
    </row>
    <row r="4" spans="1:28" s="10" customFormat="1" ht="18.75" customHeight="1" x14ac:dyDescent="0.2">
      <c r="A4" s="273" t="str">
        <f>'1. паспорт местоположение'!A5:C5</f>
        <v>Год раскрытия информации: 2025 год</v>
      </c>
      <c r="B4" s="273"/>
      <c r="C4" s="273"/>
      <c r="D4" s="273"/>
      <c r="E4" s="273"/>
      <c r="F4" s="273"/>
      <c r="G4" s="273"/>
      <c r="H4" s="273"/>
      <c r="I4" s="273"/>
      <c r="J4" s="273"/>
      <c r="K4" s="273"/>
      <c r="L4" s="273"/>
      <c r="M4" s="273"/>
      <c r="N4" s="273"/>
      <c r="O4" s="273"/>
      <c r="P4" s="273"/>
      <c r="Q4" s="273"/>
      <c r="R4" s="273"/>
      <c r="S4" s="273"/>
    </row>
    <row r="5" spans="1:28" s="10" customFormat="1" ht="15.75" x14ac:dyDescent="0.2">
      <c r="A5" s="15"/>
    </row>
    <row r="6" spans="1:28" s="10" customFormat="1" ht="18.75" x14ac:dyDescent="0.2">
      <c r="A6" s="281" t="s">
        <v>8</v>
      </c>
      <c r="B6" s="281"/>
      <c r="C6" s="281"/>
      <c r="D6" s="281"/>
      <c r="E6" s="281"/>
      <c r="F6" s="281"/>
      <c r="G6" s="281"/>
      <c r="H6" s="281"/>
      <c r="I6" s="281"/>
      <c r="J6" s="281"/>
      <c r="K6" s="281"/>
      <c r="L6" s="281"/>
      <c r="M6" s="281"/>
      <c r="N6" s="281"/>
      <c r="O6" s="281"/>
      <c r="P6" s="281"/>
      <c r="Q6" s="281"/>
      <c r="R6" s="281"/>
      <c r="S6" s="281"/>
      <c r="T6" s="11"/>
      <c r="U6" s="11"/>
      <c r="V6" s="11"/>
      <c r="W6" s="11"/>
      <c r="X6" s="11"/>
      <c r="Y6" s="11"/>
      <c r="Z6" s="11"/>
      <c r="AA6" s="11"/>
      <c r="AB6" s="11"/>
    </row>
    <row r="7" spans="1:28" s="10" customFormat="1" ht="11.25" customHeight="1" x14ac:dyDescent="0.2">
      <c r="A7" s="281"/>
      <c r="B7" s="281"/>
      <c r="C7" s="281"/>
      <c r="D7" s="281"/>
      <c r="E7" s="281"/>
      <c r="F7" s="281"/>
      <c r="G7" s="281"/>
      <c r="H7" s="281"/>
      <c r="I7" s="281"/>
      <c r="J7" s="281"/>
      <c r="K7" s="281"/>
      <c r="L7" s="281"/>
      <c r="M7" s="281"/>
      <c r="N7" s="281"/>
      <c r="O7" s="281"/>
      <c r="P7" s="281"/>
      <c r="Q7" s="281"/>
      <c r="R7" s="281"/>
      <c r="S7" s="281"/>
      <c r="T7" s="11"/>
      <c r="U7" s="11"/>
      <c r="V7" s="11"/>
      <c r="W7" s="11"/>
      <c r="X7" s="11"/>
      <c r="Y7" s="11"/>
      <c r="Z7" s="11"/>
      <c r="AA7" s="11"/>
      <c r="AB7" s="11"/>
    </row>
    <row r="8" spans="1:28" s="10" customFormat="1" ht="18.75" x14ac:dyDescent="0.2">
      <c r="A8" s="282" t="s">
        <v>469</v>
      </c>
      <c r="B8" s="282"/>
      <c r="C8" s="282"/>
      <c r="D8" s="282"/>
      <c r="E8" s="282"/>
      <c r="F8" s="282"/>
      <c r="G8" s="282"/>
      <c r="H8" s="282"/>
      <c r="I8" s="282"/>
      <c r="J8" s="282"/>
      <c r="K8" s="282"/>
      <c r="L8" s="282"/>
      <c r="M8" s="282"/>
      <c r="N8" s="282"/>
      <c r="O8" s="282"/>
      <c r="P8" s="282"/>
      <c r="Q8" s="282"/>
      <c r="R8" s="282"/>
      <c r="S8" s="282"/>
      <c r="T8" s="11"/>
      <c r="U8" s="11"/>
      <c r="V8" s="11"/>
      <c r="W8" s="11"/>
      <c r="X8" s="11"/>
      <c r="Y8" s="11"/>
      <c r="Z8" s="11"/>
      <c r="AA8" s="11"/>
      <c r="AB8" s="11"/>
    </row>
    <row r="9" spans="1:28" s="10" customFormat="1" ht="18.75" x14ac:dyDescent="0.2">
      <c r="A9" s="285" t="s">
        <v>7</v>
      </c>
      <c r="B9" s="285"/>
      <c r="C9" s="285"/>
      <c r="D9" s="285"/>
      <c r="E9" s="285"/>
      <c r="F9" s="285"/>
      <c r="G9" s="285"/>
      <c r="H9" s="285"/>
      <c r="I9" s="285"/>
      <c r="J9" s="285"/>
      <c r="K9" s="285"/>
      <c r="L9" s="285"/>
      <c r="M9" s="285"/>
      <c r="N9" s="285"/>
      <c r="O9" s="285"/>
      <c r="P9" s="285"/>
      <c r="Q9" s="285"/>
      <c r="R9" s="285"/>
      <c r="S9" s="285"/>
      <c r="T9" s="11"/>
      <c r="U9" s="11"/>
      <c r="V9" s="11"/>
      <c r="W9" s="11"/>
      <c r="X9" s="11"/>
      <c r="Y9" s="11"/>
      <c r="Z9" s="11"/>
      <c r="AA9" s="11"/>
      <c r="AB9" s="11"/>
    </row>
    <row r="10" spans="1:28" s="10" customFormat="1" ht="18.75" x14ac:dyDescent="0.2">
      <c r="A10" s="281"/>
      <c r="B10" s="281"/>
      <c r="C10" s="281"/>
      <c r="D10" s="281"/>
      <c r="E10" s="281"/>
      <c r="F10" s="281"/>
      <c r="G10" s="281"/>
      <c r="H10" s="281"/>
      <c r="I10" s="281"/>
      <c r="J10" s="281"/>
      <c r="K10" s="281"/>
      <c r="L10" s="281"/>
      <c r="M10" s="281"/>
      <c r="N10" s="281"/>
      <c r="O10" s="281"/>
      <c r="P10" s="281"/>
      <c r="Q10" s="281"/>
      <c r="R10" s="281"/>
      <c r="S10" s="281"/>
      <c r="T10" s="11"/>
      <c r="U10" s="11"/>
      <c r="V10" s="11"/>
      <c r="W10" s="11"/>
      <c r="X10" s="11"/>
      <c r="Y10" s="11"/>
      <c r="Z10" s="11"/>
      <c r="AA10" s="11"/>
      <c r="AB10" s="11"/>
    </row>
    <row r="11" spans="1:28" s="10" customFormat="1" ht="18.75" x14ac:dyDescent="0.2">
      <c r="A11" s="282" t="str">
        <f>'1. паспорт местоположение'!A10:C10</f>
        <v>O_1.2.1.1.2</v>
      </c>
      <c r="B11" s="282"/>
      <c r="C11" s="282"/>
      <c r="D11" s="282"/>
      <c r="E11" s="282"/>
      <c r="F11" s="282"/>
      <c r="G11" s="282"/>
      <c r="H11" s="282"/>
      <c r="I11" s="282"/>
      <c r="J11" s="282"/>
      <c r="K11" s="282"/>
      <c r="L11" s="282"/>
      <c r="M11" s="282"/>
      <c r="N11" s="282"/>
      <c r="O11" s="282"/>
      <c r="P11" s="282"/>
      <c r="Q11" s="282"/>
      <c r="R11" s="282"/>
      <c r="S11" s="282"/>
      <c r="T11" s="11"/>
      <c r="U11" s="11"/>
      <c r="V11" s="11"/>
      <c r="W11" s="11"/>
      <c r="X11" s="11"/>
      <c r="Y11" s="11"/>
      <c r="Z11" s="11"/>
      <c r="AA11" s="11"/>
      <c r="AB11" s="11"/>
    </row>
    <row r="12" spans="1:28" s="10" customFormat="1" ht="18.75" x14ac:dyDescent="0.2">
      <c r="A12" s="285" t="s">
        <v>6</v>
      </c>
      <c r="B12" s="285"/>
      <c r="C12" s="285"/>
      <c r="D12" s="285"/>
      <c r="E12" s="285"/>
      <c r="F12" s="285"/>
      <c r="G12" s="285"/>
      <c r="H12" s="285"/>
      <c r="I12" s="285"/>
      <c r="J12" s="285"/>
      <c r="K12" s="285"/>
      <c r="L12" s="285"/>
      <c r="M12" s="285"/>
      <c r="N12" s="285"/>
      <c r="O12" s="285"/>
      <c r="P12" s="285"/>
      <c r="Q12" s="285"/>
      <c r="R12" s="285"/>
      <c r="S12" s="285"/>
      <c r="T12" s="11"/>
      <c r="U12" s="11"/>
      <c r="V12" s="11"/>
      <c r="W12" s="11"/>
      <c r="X12" s="11"/>
      <c r="Y12" s="11"/>
      <c r="Z12" s="11"/>
      <c r="AA12" s="11"/>
      <c r="AB12" s="11"/>
    </row>
    <row r="13" spans="1:28" s="7" customFormat="1" ht="15.75" customHeight="1" x14ac:dyDescent="0.2">
      <c r="A13" s="286"/>
      <c r="B13" s="286"/>
      <c r="C13" s="286"/>
      <c r="D13" s="286"/>
      <c r="E13" s="286"/>
      <c r="F13" s="286"/>
      <c r="G13" s="286"/>
      <c r="H13" s="286"/>
      <c r="I13" s="286"/>
      <c r="J13" s="286"/>
      <c r="K13" s="286"/>
      <c r="L13" s="286"/>
      <c r="M13" s="286"/>
      <c r="N13" s="286"/>
      <c r="O13" s="286"/>
      <c r="P13" s="286"/>
      <c r="Q13" s="286"/>
      <c r="R13" s="286"/>
      <c r="S13" s="286"/>
      <c r="T13" s="8"/>
      <c r="U13" s="8"/>
      <c r="V13" s="8"/>
      <c r="W13" s="8"/>
      <c r="X13" s="8"/>
      <c r="Y13" s="8"/>
      <c r="Z13" s="8"/>
      <c r="AA13" s="8"/>
      <c r="AB13" s="8"/>
    </row>
    <row r="14" spans="1:28" s="2" customFormat="1" ht="12" x14ac:dyDescent="0.2">
      <c r="A14" s="282" t="str">
        <f>'1. паспорт местоположение'!A12:C12</f>
        <v>Реконструкция РУ-6 кВ, РЗА  ПС 35/6 кВ № 41 с установкой блок-модулей 1, 2 сек.6 кВ с ОПУ (ПИР - 2016 г., СМР, ввод - 2026 г.)</v>
      </c>
      <c r="B14" s="282"/>
      <c r="C14" s="282"/>
      <c r="D14" s="282"/>
      <c r="E14" s="282"/>
      <c r="F14" s="282"/>
      <c r="G14" s="282"/>
      <c r="H14" s="282"/>
      <c r="I14" s="282"/>
      <c r="J14" s="282"/>
      <c r="K14" s="282"/>
      <c r="L14" s="282"/>
      <c r="M14" s="282"/>
      <c r="N14" s="282"/>
      <c r="O14" s="282"/>
      <c r="P14" s="282"/>
      <c r="Q14" s="282"/>
      <c r="R14" s="282"/>
      <c r="S14" s="282"/>
      <c r="T14" s="6"/>
      <c r="U14" s="6"/>
      <c r="V14" s="6"/>
      <c r="W14" s="6"/>
      <c r="X14" s="6"/>
      <c r="Y14" s="6"/>
      <c r="Z14" s="6"/>
      <c r="AA14" s="6"/>
      <c r="AB14" s="6"/>
    </row>
    <row r="15" spans="1:28" s="2" customFormat="1" ht="15" customHeight="1" x14ac:dyDescent="0.2">
      <c r="A15" s="285" t="s">
        <v>5</v>
      </c>
      <c r="B15" s="285"/>
      <c r="C15" s="285"/>
      <c r="D15" s="285"/>
      <c r="E15" s="285"/>
      <c r="F15" s="285"/>
      <c r="G15" s="285"/>
      <c r="H15" s="285"/>
      <c r="I15" s="285"/>
      <c r="J15" s="285"/>
      <c r="K15" s="285"/>
      <c r="L15" s="285"/>
      <c r="M15" s="285"/>
      <c r="N15" s="285"/>
      <c r="O15" s="285"/>
      <c r="P15" s="285"/>
      <c r="Q15" s="285"/>
      <c r="R15" s="285"/>
      <c r="S15" s="285"/>
      <c r="T15" s="4"/>
      <c r="U15" s="4"/>
      <c r="V15" s="4"/>
      <c r="W15" s="4"/>
      <c r="X15" s="4"/>
      <c r="Y15" s="4"/>
      <c r="Z15" s="4"/>
      <c r="AA15" s="4"/>
      <c r="AB15" s="4"/>
    </row>
    <row r="16" spans="1:28" s="2" customFormat="1" ht="15" customHeight="1" x14ac:dyDescent="0.2">
      <c r="A16" s="287"/>
      <c r="B16" s="287"/>
      <c r="C16" s="287"/>
      <c r="D16" s="287"/>
      <c r="E16" s="287"/>
      <c r="F16" s="287"/>
      <c r="G16" s="287"/>
      <c r="H16" s="287"/>
      <c r="I16" s="287"/>
      <c r="J16" s="287"/>
      <c r="K16" s="287"/>
      <c r="L16" s="287"/>
      <c r="M16" s="287"/>
      <c r="N16" s="287"/>
      <c r="O16" s="287"/>
      <c r="P16" s="287"/>
      <c r="Q16" s="287"/>
      <c r="R16" s="287"/>
      <c r="S16" s="287"/>
      <c r="T16" s="3"/>
      <c r="U16" s="3"/>
      <c r="V16" s="3"/>
      <c r="W16" s="3"/>
      <c r="X16" s="3"/>
      <c r="Y16" s="3"/>
    </row>
    <row r="17" spans="1:28" s="2" customFormat="1" ht="63" customHeight="1" x14ac:dyDescent="0.2">
      <c r="A17" s="288" t="s">
        <v>459</v>
      </c>
      <c r="B17" s="288"/>
      <c r="C17" s="288"/>
      <c r="D17" s="288"/>
      <c r="E17" s="288"/>
      <c r="F17" s="288"/>
      <c r="G17" s="288"/>
      <c r="H17" s="288"/>
      <c r="I17" s="288"/>
      <c r="J17" s="288"/>
      <c r="K17" s="288"/>
      <c r="L17" s="288"/>
      <c r="M17" s="288"/>
      <c r="N17" s="288"/>
      <c r="O17" s="288"/>
      <c r="P17" s="288"/>
      <c r="Q17" s="288"/>
      <c r="R17" s="288"/>
      <c r="S17" s="288"/>
      <c r="T17" s="5"/>
      <c r="U17" s="5"/>
      <c r="V17" s="5"/>
      <c r="W17" s="5"/>
      <c r="X17" s="5"/>
      <c r="Y17" s="5"/>
      <c r="Z17" s="5"/>
      <c r="AA17" s="5"/>
      <c r="AB17" s="5"/>
    </row>
    <row r="18" spans="1:28" s="2" customFormat="1" ht="15" customHeight="1" x14ac:dyDescent="0.2">
      <c r="A18" s="289"/>
      <c r="B18" s="289"/>
      <c r="C18" s="289"/>
      <c r="D18" s="289"/>
      <c r="E18" s="289"/>
      <c r="F18" s="289"/>
      <c r="G18" s="289"/>
      <c r="H18" s="289"/>
      <c r="I18" s="289"/>
      <c r="J18" s="289"/>
      <c r="K18" s="289"/>
      <c r="L18" s="289"/>
      <c r="M18" s="289"/>
      <c r="N18" s="289"/>
      <c r="O18" s="289"/>
      <c r="P18" s="289"/>
      <c r="Q18" s="289"/>
      <c r="R18" s="289"/>
      <c r="S18" s="289"/>
      <c r="T18" s="3"/>
      <c r="U18" s="3"/>
      <c r="V18" s="3"/>
      <c r="W18" s="3"/>
      <c r="X18" s="3"/>
      <c r="Y18" s="3"/>
    </row>
    <row r="19" spans="1:28" s="2" customFormat="1" ht="54" customHeight="1" x14ac:dyDescent="0.2">
      <c r="A19" s="280" t="s">
        <v>4</v>
      </c>
      <c r="B19" s="280" t="s">
        <v>92</v>
      </c>
      <c r="C19" s="283" t="s">
        <v>320</v>
      </c>
      <c r="D19" s="280" t="s">
        <v>319</v>
      </c>
      <c r="E19" s="280" t="s">
        <v>91</v>
      </c>
      <c r="F19" s="280" t="s">
        <v>90</v>
      </c>
      <c r="G19" s="280" t="s">
        <v>315</v>
      </c>
      <c r="H19" s="280" t="s">
        <v>89</v>
      </c>
      <c r="I19" s="280" t="s">
        <v>88</v>
      </c>
      <c r="J19" s="280" t="s">
        <v>87</v>
      </c>
      <c r="K19" s="280" t="s">
        <v>86</v>
      </c>
      <c r="L19" s="280" t="s">
        <v>85</v>
      </c>
      <c r="M19" s="280" t="s">
        <v>84</v>
      </c>
      <c r="N19" s="280" t="s">
        <v>83</v>
      </c>
      <c r="O19" s="280" t="s">
        <v>82</v>
      </c>
      <c r="P19" s="280" t="s">
        <v>81</v>
      </c>
      <c r="Q19" s="280" t="s">
        <v>318</v>
      </c>
      <c r="R19" s="280"/>
      <c r="S19" s="280" t="s">
        <v>414</v>
      </c>
      <c r="T19" s="3"/>
      <c r="U19" s="3"/>
      <c r="V19" s="3"/>
      <c r="W19" s="3"/>
      <c r="X19" s="3"/>
      <c r="Y19" s="3"/>
    </row>
    <row r="20" spans="1:28" s="2" customFormat="1" ht="216" customHeight="1" x14ac:dyDescent="0.2">
      <c r="A20" s="280"/>
      <c r="B20" s="280"/>
      <c r="C20" s="284"/>
      <c r="D20" s="280"/>
      <c r="E20" s="280"/>
      <c r="F20" s="280"/>
      <c r="G20" s="280"/>
      <c r="H20" s="280"/>
      <c r="I20" s="280"/>
      <c r="J20" s="280"/>
      <c r="K20" s="280"/>
      <c r="L20" s="280"/>
      <c r="M20" s="280"/>
      <c r="N20" s="280"/>
      <c r="O20" s="280"/>
      <c r="P20" s="280"/>
      <c r="Q20" s="27" t="s">
        <v>316</v>
      </c>
      <c r="R20" s="28" t="s">
        <v>317</v>
      </c>
      <c r="S20" s="280"/>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475</v>
      </c>
      <c r="B22" s="146" t="s">
        <v>475</v>
      </c>
      <c r="C22" s="146" t="s">
        <v>475</v>
      </c>
      <c r="D22" s="146" t="s">
        <v>475</v>
      </c>
      <c r="E22" s="146" t="s">
        <v>475</v>
      </c>
      <c r="F22" s="146" t="s">
        <v>475</v>
      </c>
      <c r="G22" s="146" t="s">
        <v>475</v>
      </c>
      <c r="H22" s="146" t="s">
        <v>475</v>
      </c>
      <c r="I22" s="146" t="s">
        <v>475</v>
      </c>
      <c r="J22" s="146" t="s">
        <v>475</v>
      </c>
      <c r="K22" s="146" t="s">
        <v>475</v>
      </c>
      <c r="L22" s="146" t="s">
        <v>475</v>
      </c>
      <c r="M22" s="146" t="s">
        <v>475</v>
      </c>
      <c r="N22" s="146" t="s">
        <v>475</v>
      </c>
      <c r="O22" s="146" t="s">
        <v>475</v>
      </c>
      <c r="P22" s="146" t="s">
        <v>475</v>
      </c>
      <c r="Q22" s="146" t="s">
        <v>475</v>
      </c>
      <c r="R22" s="146" t="s">
        <v>475</v>
      </c>
      <c r="S22" s="146" t="s">
        <v>475</v>
      </c>
      <c r="T22" s="21"/>
      <c r="U22" s="21"/>
      <c r="V22" s="21"/>
      <c r="W22" s="21"/>
      <c r="X22" s="21"/>
      <c r="Y22" s="21"/>
      <c r="Z22" s="20"/>
      <c r="AA22" s="20"/>
      <c r="AB22" s="20"/>
    </row>
    <row r="23" spans="1:28" s="2" customFormat="1" ht="18.75" x14ac:dyDescent="0.2">
      <c r="A23" s="146" t="s">
        <v>475</v>
      </c>
      <c r="B23" s="146" t="s">
        <v>313</v>
      </c>
      <c r="C23" s="146" t="s">
        <v>475</v>
      </c>
      <c r="D23" s="146" t="s">
        <v>475</v>
      </c>
      <c r="E23" s="146" t="s">
        <v>475</v>
      </c>
      <c r="F23" s="146" t="s">
        <v>475</v>
      </c>
      <c r="G23" s="146" t="s">
        <v>475</v>
      </c>
      <c r="H23" s="146" t="s">
        <v>475</v>
      </c>
      <c r="I23" s="146" t="s">
        <v>475</v>
      </c>
      <c r="J23" s="146" t="s">
        <v>475</v>
      </c>
      <c r="K23" s="146" t="s">
        <v>475</v>
      </c>
      <c r="L23" s="146" t="s">
        <v>475</v>
      </c>
      <c r="M23" s="146" t="s">
        <v>475</v>
      </c>
      <c r="N23" s="146" t="s">
        <v>475</v>
      </c>
      <c r="O23" s="146" t="s">
        <v>475</v>
      </c>
      <c r="P23" s="146" t="s">
        <v>475</v>
      </c>
      <c r="Q23" s="146" t="s">
        <v>475</v>
      </c>
      <c r="R23" s="146" t="s">
        <v>475</v>
      </c>
      <c r="S23" s="146" t="s">
        <v>475</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topLeftCell="A8" zoomScale="60" zoomScaleNormal="60" workbookViewId="0">
      <selection activeCell="P25" sqref="P25"/>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61</v>
      </c>
    </row>
    <row r="3" spans="1:20" s="10" customFormat="1" ht="18.75" hidden="1" customHeight="1" x14ac:dyDescent="0.2">
      <c r="A3" s="16"/>
      <c r="H3" s="14"/>
      <c r="S3" s="106"/>
      <c r="T3" s="104" t="s">
        <v>9</v>
      </c>
    </row>
    <row r="4" spans="1:20" s="10" customFormat="1" ht="18.75" hidden="1" customHeight="1" x14ac:dyDescent="0.2">
      <c r="A4" s="16"/>
      <c r="H4" s="14"/>
      <c r="S4" s="106"/>
      <c r="T4" s="104" t="s">
        <v>60</v>
      </c>
    </row>
    <row r="5" spans="1:20" s="10" customFormat="1" ht="18.75" customHeight="1" x14ac:dyDescent="0.3">
      <c r="A5" s="16"/>
      <c r="H5" s="14"/>
      <c r="T5" s="13"/>
    </row>
    <row r="6" spans="1:20" s="10" customFormat="1" x14ac:dyDescent="0.2">
      <c r="A6" s="273" t="str">
        <f>'1. паспорт местоположение'!A5:C5</f>
        <v>Год раскрытия информации: 2025 год</v>
      </c>
      <c r="B6" s="273"/>
      <c r="C6" s="273"/>
      <c r="D6" s="273"/>
      <c r="E6" s="273"/>
      <c r="F6" s="273"/>
      <c r="G6" s="273"/>
      <c r="H6" s="273"/>
      <c r="I6" s="273"/>
      <c r="J6" s="273"/>
      <c r="K6" s="273"/>
      <c r="L6" s="273"/>
      <c r="M6" s="273"/>
      <c r="N6" s="273"/>
      <c r="O6" s="273"/>
      <c r="P6" s="273"/>
      <c r="Q6" s="273"/>
      <c r="R6" s="273"/>
      <c r="S6" s="273"/>
      <c r="T6" s="273"/>
    </row>
    <row r="7" spans="1:20" s="10" customFormat="1" x14ac:dyDescent="0.2">
      <c r="A7" s="15"/>
      <c r="H7" s="14"/>
    </row>
    <row r="8" spans="1:20" s="10" customFormat="1" ht="18.75" x14ac:dyDescent="0.2">
      <c r="A8" s="281" t="s">
        <v>8</v>
      </c>
      <c r="B8" s="281"/>
      <c r="C8" s="281"/>
      <c r="D8" s="281"/>
      <c r="E8" s="281"/>
      <c r="F8" s="281"/>
      <c r="G8" s="281"/>
      <c r="H8" s="281"/>
      <c r="I8" s="281"/>
      <c r="J8" s="281"/>
      <c r="K8" s="281"/>
      <c r="L8" s="281"/>
      <c r="M8" s="281"/>
      <c r="N8" s="281"/>
      <c r="O8" s="281"/>
      <c r="P8" s="281"/>
      <c r="Q8" s="281"/>
      <c r="R8" s="281"/>
      <c r="S8" s="281"/>
      <c r="T8" s="281"/>
    </row>
    <row r="9" spans="1:20" s="10" customFormat="1" ht="7.5" customHeight="1" x14ac:dyDescent="0.2">
      <c r="A9" s="281"/>
      <c r="B9" s="281"/>
      <c r="C9" s="281"/>
      <c r="D9" s="281"/>
      <c r="E9" s="281"/>
      <c r="F9" s="281"/>
      <c r="G9" s="281"/>
      <c r="H9" s="281"/>
      <c r="I9" s="281"/>
      <c r="J9" s="281"/>
      <c r="K9" s="281"/>
      <c r="L9" s="281"/>
      <c r="M9" s="281"/>
      <c r="N9" s="281"/>
      <c r="O9" s="281"/>
      <c r="P9" s="281"/>
      <c r="Q9" s="281"/>
      <c r="R9" s="281"/>
      <c r="S9" s="281"/>
      <c r="T9" s="281"/>
    </row>
    <row r="10" spans="1:20" s="10" customFormat="1" ht="18.75" customHeight="1" x14ac:dyDescent="0.2">
      <c r="A10" s="282" t="str">
        <f>'1. паспорт местоположение'!A8:C8</f>
        <v>ООО ХК "СДС-Энерго"</v>
      </c>
      <c r="B10" s="282"/>
      <c r="C10" s="282"/>
      <c r="D10" s="282"/>
      <c r="E10" s="282"/>
      <c r="F10" s="282"/>
      <c r="G10" s="282"/>
      <c r="H10" s="282"/>
      <c r="I10" s="282"/>
      <c r="J10" s="282"/>
      <c r="K10" s="282"/>
      <c r="L10" s="282"/>
      <c r="M10" s="282"/>
      <c r="N10" s="282"/>
      <c r="O10" s="282"/>
      <c r="P10" s="282"/>
      <c r="Q10" s="282"/>
      <c r="R10" s="282"/>
      <c r="S10" s="282"/>
      <c r="T10" s="282"/>
    </row>
    <row r="11" spans="1:20" s="10" customFormat="1" ht="18.75" customHeight="1" x14ac:dyDescent="0.2">
      <c r="A11" s="285" t="s">
        <v>7</v>
      </c>
      <c r="B11" s="285"/>
      <c r="C11" s="285"/>
      <c r="D11" s="285"/>
      <c r="E11" s="285"/>
      <c r="F11" s="285"/>
      <c r="G11" s="285"/>
      <c r="H11" s="285"/>
      <c r="I11" s="285"/>
      <c r="J11" s="285"/>
      <c r="K11" s="285"/>
      <c r="L11" s="285"/>
      <c r="M11" s="285"/>
      <c r="N11" s="285"/>
      <c r="O11" s="285"/>
      <c r="P11" s="285"/>
      <c r="Q11" s="285"/>
      <c r="R11" s="285"/>
      <c r="S11" s="285"/>
      <c r="T11" s="285"/>
    </row>
    <row r="12" spans="1:20" s="10" customFormat="1" ht="9.75" customHeight="1" x14ac:dyDescent="0.2">
      <c r="A12" s="281"/>
      <c r="B12" s="281"/>
      <c r="C12" s="281"/>
      <c r="D12" s="281"/>
      <c r="E12" s="281"/>
      <c r="F12" s="281"/>
      <c r="G12" s="281"/>
      <c r="H12" s="281"/>
      <c r="I12" s="281"/>
      <c r="J12" s="281"/>
      <c r="K12" s="281"/>
      <c r="L12" s="281"/>
      <c r="M12" s="281"/>
      <c r="N12" s="281"/>
      <c r="O12" s="281"/>
      <c r="P12" s="281"/>
      <c r="Q12" s="281"/>
      <c r="R12" s="281"/>
      <c r="S12" s="281"/>
      <c r="T12" s="281"/>
    </row>
    <row r="13" spans="1:20" s="10" customFormat="1" ht="18.75" customHeight="1" x14ac:dyDescent="0.2">
      <c r="A13" s="282" t="str">
        <f>'1. паспорт местоположение'!A10:C10</f>
        <v>O_1.2.1.1.2</v>
      </c>
      <c r="B13" s="282"/>
      <c r="C13" s="282"/>
      <c r="D13" s="282"/>
      <c r="E13" s="282"/>
      <c r="F13" s="282"/>
      <c r="G13" s="282"/>
      <c r="H13" s="282"/>
      <c r="I13" s="282"/>
      <c r="J13" s="282"/>
      <c r="K13" s="282"/>
      <c r="L13" s="282"/>
      <c r="M13" s="282"/>
      <c r="N13" s="282"/>
      <c r="O13" s="282"/>
      <c r="P13" s="282"/>
      <c r="Q13" s="282"/>
      <c r="R13" s="282"/>
      <c r="S13" s="282"/>
      <c r="T13" s="282"/>
    </row>
    <row r="14" spans="1:20" s="10" customFormat="1" ht="18.75" customHeight="1" x14ac:dyDescent="0.2">
      <c r="A14" s="285" t="s">
        <v>6</v>
      </c>
      <c r="B14" s="285"/>
      <c r="C14" s="285"/>
      <c r="D14" s="285"/>
      <c r="E14" s="285"/>
      <c r="F14" s="285"/>
      <c r="G14" s="285"/>
      <c r="H14" s="285"/>
      <c r="I14" s="285"/>
      <c r="J14" s="285"/>
      <c r="K14" s="285"/>
      <c r="L14" s="285"/>
      <c r="M14" s="285"/>
      <c r="N14" s="285"/>
      <c r="O14" s="285"/>
      <c r="P14" s="285"/>
      <c r="Q14" s="285"/>
      <c r="R14" s="285"/>
      <c r="S14" s="285"/>
      <c r="T14" s="285"/>
    </row>
    <row r="15" spans="1:20" s="7" customFormat="1" ht="15.75" customHeight="1" x14ac:dyDescent="0.2">
      <c r="A15" s="286"/>
      <c r="B15" s="286"/>
      <c r="C15" s="286"/>
      <c r="D15" s="286"/>
      <c r="E15" s="286"/>
      <c r="F15" s="286"/>
      <c r="G15" s="286"/>
      <c r="H15" s="286"/>
      <c r="I15" s="286"/>
      <c r="J15" s="286"/>
      <c r="K15" s="286"/>
      <c r="L15" s="286"/>
      <c r="M15" s="286"/>
      <c r="N15" s="286"/>
      <c r="O15" s="286"/>
      <c r="P15" s="286"/>
      <c r="Q15" s="286"/>
      <c r="R15" s="286"/>
      <c r="S15" s="286"/>
      <c r="T15" s="286"/>
    </row>
    <row r="16" spans="1:20" s="2" customFormat="1" ht="12.75" x14ac:dyDescent="0.2">
      <c r="A16" s="303" t="str">
        <f>'1. паспорт местоположение'!A12:C12</f>
        <v>Реконструкция РУ-6 кВ, РЗА  ПС 35/6 кВ № 41 с установкой блок-модулей 1, 2 сек.6 кВ с ОПУ (ПИР - 2016 г., СМР, ввод - 2026 г.)</v>
      </c>
      <c r="B16" s="303"/>
      <c r="C16" s="303"/>
      <c r="D16" s="303"/>
      <c r="E16" s="303"/>
      <c r="F16" s="303"/>
      <c r="G16" s="303"/>
      <c r="H16" s="303"/>
      <c r="I16" s="303"/>
      <c r="J16" s="303"/>
      <c r="K16" s="303"/>
      <c r="L16" s="303"/>
      <c r="M16" s="303"/>
      <c r="N16" s="303"/>
      <c r="O16" s="303"/>
      <c r="P16" s="303"/>
      <c r="Q16" s="303"/>
      <c r="R16" s="303"/>
      <c r="S16" s="303"/>
      <c r="T16" s="303"/>
    </row>
    <row r="17" spans="1:20" s="2" customFormat="1" ht="15" customHeight="1" x14ac:dyDescent="0.2">
      <c r="A17" s="285" t="s">
        <v>5</v>
      </c>
      <c r="B17" s="285"/>
      <c r="C17" s="285"/>
      <c r="D17" s="285"/>
      <c r="E17" s="285"/>
      <c r="F17" s="285"/>
      <c r="G17" s="285"/>
      <c r="H17" s="285"/>
      <c r="I17" s="285"/>
      <c r="J17" s="285"/>
      <c r="K17" s="285"/>
      <c r="L17" s="285"/>
      <c r="M17" s="285"/>
      <c r="N17" s="285"/>
      <c r="O17" s="285"/>
      <c r="P17" s="285"/>
      <c r="Q17" s="285"/>
      <c r="R17" s="285"/>
      <c r="S17" s="285"/>
      <c r="T17" s="285"/>
    </row>
    <row r="18" spans="1:20" s="2" customFormat="1" ht="15" customHeight="1" x14ac:dyDescent="0.2">
      <c r="A18" s="287"/>
      <c r="B18" s="287"/>
      <c r="C18" s="287"/>
      <c r="D18" s="287"/>
      <c r="E18" s="287"/>
      <c r="F18" s="287"/>
      <c r="G18" s="287"/>
      <c r="H18" s="287"/>
      <c r="I18" s="287"/>
      <c r="J18" s="287"/>
      <c r="K18" s="287"/>
      <c r="L18" s="287"/>
      <c r="M18" s="287"/>
      <c r="N18" s="287"/>
      <c r="O18" s="287"/>
      <c r="P18" s="287"/>
      <c r="Q18" s="287"/>
      <c r="R18" s="287"/>
      <c r="S18" s="287"/>
      <c r="T18" s="287"/>
    </row>
    <row r="19" spans="1:20" s="2" customFormat="1" ht="15" customHeight="1" x14ac:dyDescent="0.2">
      <c r="A19" s="304" t="s">
        <v>423</v>
      </c>
      <c r="B19" s="304"/>
      <c r="C19" s="304"/>
      <c r="D19" s="304"/>
      <c r="E19" s="304"/>
      <c r="F19" s="304"/>
      <c r="G19" s="304"/>
      <c r="H19" s="304"/>
      <c r="I19" s="304"/>
      <c r="J19" s="304"/>
      <c r="K19" s="304"/>
      <c r="L19" s="304"/>
      <c r="M19" s="304"/>
      <c r="N19" s="304"/>
      <c r="O19" s="304"/>
      <c r="P19" s="304"/>
      <c r="Q19" s="304"/>
      <c r="R19" s="304"/>
      <c r="S19" s="304"/>
      <c r="T19" s="304"/>
    </row>
    <row r="20" spans="1:20" s="36" customFormat="1" ht="9.75" customHeight="1" x14ac:dyDescent="0.25">
      <c r="A20" s="305"/>
      <c r="B20" s="305"/>
      <c r="C20" s="305"/>
      <c r="D20" s="305"/>
      <c r="E20" s="305"/>
      <c r="F20" s="305"/>
      <c r="G20" s="305"/>
      <c r="H20" s="305"/>
      <c r="I20" s="305"/>
      <c r="J20" s="305"/>
      <c r="K20" s="305"/>
      <c r="L20" s="305"/>
      <c r="M20" s="305"/>
      <c r="N20" s="305"/>
      <c r="O20" s="305"/>
      <c r="P20" s="305"/>
      <c r="Q20" s="305"/>
      <c r="R20" s="305"/>
      <c r="S20" s="305"/>
      <c r="T20" s="305"/>
    </row>
    <row r="21" spans="1:20" ht="46.5" customHeight="1" x14ac:dyDescent="0.25">
      <c r="A21" s="297" t="s">
        <v>4</v>
      </c>
      <c r="B21" s="290" t="s">
        <v>206</v>
      </c>
      <c r="C21" s="291"/>
      <c r="D21" s="294" t="s">
        <v>104</v>
      </c>
      <c r="E21" s="290" t="s">
        <v>452</v>
      </c>
      <c r="F21" s="291"/>
      <c r="G21" s="290" t="s">
        <v>226</v>
      </c>
      <c r="H21" s="291"/>
      <c r="I21" s="290" t="s">
        <v>103</v>
      </c>
      <c r="J21" s="291"/>
      <c r="K21" s="294" t="s">
        <v>102</v>
      </c>
      <c r="L21" s="290" t="s">
        <v>101</v>
      </c>
      <c r="M21" s="291"/>
      <c r="N21" s="290" t="s">
        <v>448</v>
      </c>
      <c r="O21" s="291"/>
      <c r="P21" s="294" t="s">
        <v>100</v>
      </c>
      <c r="Q21" s="300" t="s">
        <v>99</v>
      </c>
      <c r="R21" s="301"/>
      <c r="S21" s="300" t="s">
        <v>98</v>
      </c>
      <c r="T21" s="302"/>
    </row>
    <row r="22" spans="1:20" ht="155.25" customHeight="1" x14ac:dyDescent="0.25">
      <c r="A22" s="298"/>
      <c r="B22" s="292"/>
      <c r="C22" s="293"/>
      <c r="D22" s="296"/>
      <c r="E22" s="292"/>
      <c r="F22" s="293"/>
      <c r="G22" s="292"/>
      <c r="H22" s="293"/>
      <c r="I22" s="292"/>
      <c r="J22" s="293"/>
      <c r="K22" s="295"/>
      <c r="L22" s="292"/>
      <c r="M22" s="293"/>
      <c r="N22" s="292"/>
      <c r="O22" s="293"/>
      <c r="P22" s="295"/>
      <c r="Q22" s="54" t="s">
        <v>97</v>
      </c>
      <c r="R22" s="54" t="s">
        <v>422</v>
      </c>
      <c r="S22" s="54" t="s">
        <v>96</v>
      </c>
      <c r="T22" s="54" t="s">
        <v>95</v>
      </c>
    </row>
    <row r="23" spans="1:20" ht="35.25" customHeight="1" x14ac:dyDescent="0.25">
      <c r="A23" s="299"/>
      <c r="B23" s="94" t="s">
        <v>93</v>
      </c>
      <c r="C23" s="94" t="s">
        <v>94</v>
      </c>
      <c r="D23" s="295"/>
      <c r="E23" s="94" t="s">
        <v>93</v>
      </c>
      <c r="F23" s="94" t="s">
        <v>94</v>
      </c>
      <c r="G23" s="94" t="s">
        <v>93</v>
      </c>
      <c r="H23" s="94" t="s">
        <v>94</v>
      </c>
      <c r="I23" s="94" t="s">
        <v>93</v>
      </c>
      <c r="J23" s="94" t="s">
        <v>94</v>
      </c>
      <c r="K23" s="94" t="s">
        <v>93</v>
      </c>
      <c r="L23" s="94" t="s">
        <v>93</v>
      </c>
      <c r="M23" s="94" t="s">
        <v>94</v>
      </c>
      <c r="N23" s="94" t="s">
        <v>93</v>
      </c>
      <c r="O23" s="94" t="s">
        <v>94</v>
      </c>
      <c r="P23" s="95" t="s">
        <v>93</v>
      </c>
      <c r="Q23" s="54" t="s">
        <v>93</v>
      </c>
      <c r="R23" s="54" t="s">
        <v>93</v>
      </c>
      <c r="S23" s="54" t="s">
        <v>93</v>
      </c>
      <c r="T23" s="54" t="s">
        <v>93</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242.25" customHeight="1" x14ac:dyDescent="0.25">
      <c r="A25" s="218">
        <v>1</v>
      </c>
      <c r="B25" s="219" t="s">
        <v>497</v>
      </c>
      <c r="C25" s="219" t="s">
        <v>498</v>
      </c>
      <c r="D25" s="264" t="s">
        <v>525</v>
      </c>
      <c r="E25" s="264" t="s">
        <v>526</v>
      </c>
      <c r="F25" s="264" t="s">
        <v>527</v>
      </c>
      <c r="G25" s="264" t="s">
        <v>528</v>
      </c>
      <c r="H25" s="264" t="s">
        <v>528</v>
      </c>
      <c r="I25" s="264" t="s">
        <v>529</v>
      </c>
      <c r="J25" s="265" t="s">
        <v>530</v>
      </c>
      <c r="K25" s="265" t="s">
        <v>531</v>
      </c>
      <c r="L25" s="265" t="s">
        <v>467</v>
      </c>
      <c r="M25" s="266">
        <v>35</v>
      </c>
      <c r="N25" s="266">
        <v>20</v>
      </c>
      <c r="O25" s="266">
        <v>20</v>
      </c>
      <c r="P25" s="265" t="s">
        <v>532</v>
      </c>
      <c r="Q25" s="267" t="s">
        <v>558</v>
      </c>
      <c r="R25" s="264" t="s">
        <v>533</v>
      </c>
      <c r="S25" s="267" t="s">
        <v>559</v>
      </c>
      <c r="T25" s="264" t="s">
        <v>534</v>
      </c>
    </row>
    <row r="26" spans="1:20" ht="264" hidden="1" customHeight="1" x14ac:dyDescent="0.25"/>
    <row r="27" spans="1:20" s="34" customFormat="1" ht="12.75" x14ac:dyDescent="0.2">
      <c r="B27" s="35"/>
      <c r="C27" s="35"/>
      <c r="K27" s="35"/>
    </row>
  </sheetData>
  <mergeCells count="26">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L21:M22"/>
    <mergeCell ref="N21:O22"/>
    <mergeCell ref="P21:P22"/>
    <mergeCell ref="D21:D23"/>
    <mergeCell ref="B21:C22"/>
  </mergeCells>
  <pageMargins left="0.39370078740157483" right="0.39370078740157483" top="0.78740157480314965" bottom="0.39370078740157483" header="0" footer="0"/>
  <pageSetup paperSize="8" scale="6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K29" sqref="K29"/>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61</v>
      </c>
    </row>
    <row r="2" spans="1:27" s="10" customFormat="1" ht="18.75" customHeight="1" x14ac:dyDescent="0.2">
      <c r="E2" s="16"/>
      <c r="Q2" s="14"/>
      <c r="R2" s="14"/>
      <c r="Z2" s="106"/>
      <c r="AA2" s="104" t="s">
        <v>9</v>
      </c>
    </row>
    <row r="3" spans="1:27" s="10" customFormat="1" ht="18.75" customHeight="1" x14ac:dyDescent="0.2">
      <c r="E3" s="16"/>
      <c r="Q3" s="14"/>
      <c r="R3" s="14"/>
      <c r="Z3" s="106"/>
      <c r="AA3" s="104" t="s">
        <v>60</v>
      </c>
    </row>
    <row r="4" spans="1:27" s="10" customFormat="1" x14ac:dyDescent="0.2">
      <c r="E4" s="15"/>
      <c r="Q4" s="14"/>
      <c r="R4" s="14"/>
    </row>
    <row r="5" spans="1:27" s="10" customFormat="1" x14ac:dyDescent="0.2">
      <c r="A5" s="273" t="str">
        <f>'1. паспорт местоположение'!A5:C5</f>
        <v>Год раскрытия информации: 2025 год</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81" t="s">
        <v>8</v>
      </c>
      <c r="F7" s="281"/>
      <c r="G7" s="281"/>
      <c r="H7" s="281"/>
      <c r="I7" s="281"/>
      <c r="J7" s="281"/>
      <c r="K7" s="281"/>
      <c r="L7" s="281"/>
      <c r="M7" s="281"/>
      <c r="N7" s="281"/>
      <c r="O7" s="281"/>
      <c r="P7" s="281"/>
      <c r="Q7" s="281"/>
      <c r="R7" s="281"/>
      <c r="S7" s="281"/>
      <c r="T7" s="281"/>
      <c r="U7" s="281"/>
      <c r="V7" s="281"/>
      <c r="W7" s="281"/>
      <c r="X7" s="281"/>
      <c r="Y7" s="281"/>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82" t="str">
        <f>'1. паспорт местоположение'!A8</f>
        <v>ООО ХК "СДС-Энерго"</v>
      </c>
      <c r="F9" s="282"/>
      <c r="G9" s="282"/>
      <c r="H9" s="282"/>
      <c r="I9" s="282"/>
      <c r="J9" s="282"/>
      <c r="K9" s="282"/>
      <c r="L9" s="282"/>
      <c r="M9" s="282"/>
      <c r="N9" s="282"/>
      <c r="O9" s="282"/>
      <c r="P9" s="282"/>
      <c r="Q9" s="282"/>
      <c r="R9" s="282"/>
      <c r="S9" s="282"/>
      <c r="T9" s="282"/>
      <c r="U9" s="282"/>
      <c r="V9" s="282"/>
      <c r="W9" s="282"/>
      <c r="X9" s="282"/>
      <c r="Y9" s="282"/>
    </row>
    <row r="10" spans="1:27" s="10" customFormat="1" ht="18.75" customHeight="1" x14ac:dyDescent="0.2">
      <c r="E10" s="285" t="s">
        <v>7</v>
      </c>
      <c r="F10" s="285"/>
      <c r="G10" s="285"/>
      <c r="H10" s="285"/>
      <c r="I10" s="285"/>
      <c r="J10" s="285"/>
      <c r="K10" s="285"/>
      <c r="L10" s="285"/>
      <c r="M10" s="285"/>
      <c r="N10" s="285"/>
      <c r="O10" s="285"/>
      <c r="P10" s="285"/>
      <c r="Q10" s="285"/>
      <c r="R10" s="285"/>
      <c r="S10" s="285"/>
      <c r="T10" s="285"/>
      <c r="U10" s="285"/>
      <c r="V10" s="285"/>
      <c r="W10" s="285"/>
      <c r="X10" s="285"/>
      <c r="Y10" s="285"/>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82" t="str">
        <f>'1. паспорт местоположение'!A10</f>
        <v>O_1.2.1.1.2</v>
      </c>
      <c r="F12" s="282"/>
      <c r="G12" s="282"/>
      <c r="H12" s="282"/>
      <c r="I12" s="282"/>
      <c r="J12" s="282"/>
      <c r="K12" s="282"/>
      <c r="L12" s="282"/>
      <c r="M12" s="282"/>
      <c r="N12" s="282"/>
      <c r="O12" s="282"/>
      <c r="P12" s="282"/>
      <c r="Q12" s="282"/>
      <c r="R12" s="282"/>
      <c r="S12" s="282"/>
      <c r="T12" s="282"/>
      <c r="U12" s="282"/>
      <c r="V12" s="282"/>
      <c r="W12" s="282"/>
      <c r="X12" s="282"/>
      <c r="Y12" s="282"/>
    </row>
    <row r="13" spans="1:27" s="10" customFormat="1" ht="18.75" customHeight="1" x14ac:dyDescent="0.2">
      <c r="E13" s="285" t="s">
        <v>6</v>
      </c>
      <c r="F13" s="285"/>
      <c r="G13" s="285"/>
      <c r="H13" s="285"/>
      <c r="I13" s="285"/>
      <c r="J13" s="285"/>
      <c r="K13" s="285"/>
      <c r="L13" s="285"/>
      <c r="M13" s="285"/>
      <c r="N13" s="285"/>
      <c r="O13" s="285"/>
      <c r="P13" s="285"/>
      <c r="Q13" s="285"/>
      <c r="R13" s="285"/>
      <c r="S13" s="285"/>
      <c r="T13" s="285"/>
      <c r="U13" s="285"/>
      <c r="V13" s="285"/>
      <c r="W13" s="285"/>
      <c r="X13" s="285"/>
      <c r="Y13" s="285"/>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82" t="str">
        <f>'1. паспорт местоположение'!A12</f>
        <v>Реконструкция РУ-6 кВ, РЗА  ПС 35/6 кВ № 41 с установкой блок-модулей 1, 2 сек.6 кВ с ОПУ (ПИР - 2016 г., СМР, ввод - 2026 г.)</v>
      </c>
      <c r="F15" s="282"/>
      <c r="G15" s="282"/>
      <c r="H15" s="282"/>
      <c r="I15" s="282"/>
      <c r="J15" s="282"/>
      <c r="K15" s="282"/>
      <c r="L15" s="282"/>
      <c r="M15" s="282"/>
      <c r="N15" s="282"/>
      <c r="O15" s="282"/>
      <c r="P15" s="282"/>
      <c r="Q15" s="282"/>
      <c r="R15" s="282"/>
      <c r="S15" s="282"/>
      <c r="T15" s="282"/>
      <c r="U15" s="282"/>
      <c r="V15" s="282"/>
      <c r="W15" s="282"/>
      <c r="X15" s="282"/>
      <c r="Y15" s="282"/>
    </row>
    <row r="16" spans="1:27" s="2" customFormat="1" ht="15" customHeight="1" x14ac:dyDescent="0.2">
      <c r="E16" s="285" t="s">
        <v>5</v>
      </c>
      <c r="F16" s="285"/>
      <c r="G16" s="285"/>
      <c r="H16" s="285"/>
      <c r="I16" s="285"/>
      <c r="J16" s="285"/>
      <c r="K16" s="285"/>
      <c r="L16" s="285"/>
      <c r="M16" s="285"/>
      <c r="N16" s="285"/>
      <c r="O16" s="285"/>
      <c r="P16" s="285"/>
      <c r="Q16" s="285"/>
      <c r="R16" s="285"/>
      <c r="S16" s="285"/>
      <c r="T16" s="285"/>
      <c r="U16" s="285"/>
      <c r="V16" s="285"/>
      <c r="W16" s="285"/>
      <c r="X16" s="285"/>
      <c r="Y16" s="285"/>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304"/>
      <c r="F18" s="304"/>
      <c r="G18" s="304"/>
      <c r="H18" s="304"/>
      <c r="I18" s="304"/>
      <c r="J18" s="304"/>
      <c r="K18" s="304"/>
      <c r="L18" s="304"/>
      <c r="M18" s="304"/>
      <c r="N18" s="304"/>
      <c r="O18" s="304"/>
      <c r="P18" s="304"/>
      <c r="Q18" s="304"/>
      <c r="R18" s="304"/>
      <c r="S18" s="304"/>
      <c r="T18" s="304"/>
      <c r="U18" s="304"/>
      <c r="V18" s="304"/>
      <c r="W18" s="304"/>
      <c r="X18" s="304"/>
      <c r="Y18" s="304"/>
    </row>
    <row r="19" spans="1:27" ht="25.5" customHeight="1" x14ac:dyDescent="0.25">
      <c r="A19" s="304" t="s">
        <v>425</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row>
    <row r="20" spans="1:27" s="36" customFormat="1" ht="21" customHeight="1" x14ac:dyDescent="0.25"/>
    <row r="21" spans="1:27" ht="45.75" customHeight="1" x14ac:dyDescent="0.25">
      <c r="A21" s="306" t="s">
        <v>4</v>
      </c>
      <c r="B21" s="309" t="s">
        <v>432</v>
      </c>
      <c r="C21" s="310"/>
      <c r="D21" s="309" t="s">
        <v>434</v>
      </c>
      <c r="E21" s="310"/>
      <c r="F21" s="300" t="s">
        <v>86</v>
      </c>
      <c r="G21" s="302"/>
      <c r="H21" s="302"/>
      <c r="I21" s="301"/>
      <c r="J21" s="306" t="s">
        <v>435</v>
      </c>
      <c r="K21" s="309" t="s">
        <v>436</v>
      </c>
      <c r="L21" s="310"/>
      <c r="M21" s="309" t="s">
        <v>437</v>
      </c>
      <c r="N21" s="310"/>
      <c r="O21" s="309" t="s">
        <v>424</v>
      </c>
      <c r="P21" s="310"/>
      <c r="Q21" s="309" t="s">
        <v>109</v>
      </c>
      <c r="R21" s="310"/>
      <c r="S21" s="306" t="s">
        <v>108</v>
      </c>
      <c r="T21" s="306" t="s">
        <v>438</v>
      </c>
      <c r="U21" s="306" t="s">
        <v>433</v>
      </c>
      <c r="V21" s="309" t="s">
        <v>107</v>
      </c>
      <c r="W21" s="310"/>
      <c r="X21" s="300" t="s">
        <v>99</v>
      </c>
      <c r="Y21" s="302"/>
      <c r="Z21" s="300" t="s">
        <v>98</v>
      </c>
      <c r="AA21" s="302"/>
    </row>
    <row r="22" spans="1:27" ht="216" customHeight="1" x14ac:dyDescent="0.25">
      <c r="A22" s="307"/>
      <c r="B22" s="311"/>
      <c r="C22" s="312"/>
      <c r="D22" s="311"/>
      <c r="E22" s="312"/>
      <c r="F22" s="300" t="s">
        <v>106</v>
      </c>
      <c r="G22" s="301"/>
      <c r="H22" s="300" t="s">
        <v>105</v>
      </c>
      <c r="I22" s="301"/>
      <c r="J22" s="308"/>
      <c r="K22" s="311"/>
      <c r="L22" s="312"/>
      <c r="M22" s="311"/>
      <c r="N22" s="312"/>
      <c r="O22" s="311"/>
      <c r="P22" s="312"/>
      <c r="Q22" s="311"/>
      <c r="R22" s="312"/>
      <c r="S22" s="308"/>
      <c r="T22" s="308"/>
      <c r="U22" s="308"/>
      <c r="V22" s="311"/>
      <c r="W22" s="312"/>
      <c r="X22" s="54" t="s">
        <v>97</v>
      </c>
      <c r="Y22" s="54" t="s">
        <v>422</v>
      </c>
      <c r="Z22" s="54" t="s">
        <v>96</v>
      </c>
      <c r="AA22" s="54" t="s">
        <v>95</v>
      </c>
    </row>
    <row r="23" spans="1:27" ht="60" customHeight="1" x14ac:dyDescent="0.25">
      <c r="A23" s="308"/>
      <c r="B23" s="92" t="s">
        <v>93</v>
      </c>
      <c r="C23" s="92" t="s">
        <v>94</v>
      </c>
      <c r="D23" s="55" t="s">
        <v>93</v>
      </c>
      <c r="E23" s="55" t="s">
        <v>94</v>
      </c>
      <c r="F23" s="55" t="s">
        <v>93</v>
      </c>
      <c r="G23" s="55" t="s">
        <v>94</v>
      </c>
      <c r="H23" s="55" t="s">
        <v>93</v>
      </c>
      <c r="I23" s="55" t="s">
        <v>94</v>
      </c>
      <c r="J23" s="55" t="s">
        <v>93</v>
      </c>
      <c r="K23" s="55" t="s">
        <v>93</v>
      </c>
      <c r="L23" s="55" t="s">
        <v>94</v>
      </c>
      <c r="M23" s="55" t="s">
        <v>93</v>
      </c>
      <c r="N23" s="55" t="s">
        <v>94</v>
      </c>
      <c r="O23" s="55" t="s">
        <v>93</v>
      </c>
      <c r="P23" s="55" t="s">
        <v>94</v>
      </c>
      <c r="Q23" s="55" t="s">
        <v>93</v>
      </c>
      <c r="R23" s="55" t="s">
        <v>94</v>
      </c>
      <c r="S23" s="55" t="s">
        <v>93</v>
      </c>
      <c r="T23" s="55" t="s">
        <v>93</v>
      </c>
      <c r="U23" s="55" t="s">
        <v>93</v>
      </c>
      <c r="V23" s="55" t="s">
        <v>93</v>
      </c>
      <c r="W23" s="55" t="s">
        <v>94</v>
      </c>
      <c r="X23" s="55" t="s">
        <v>93</v>
      </c>
      <c r="Y23" s="55" t="s">
        <v>93</v>
      </c>
      <c r="Z23" s="54" t="s">
        <v>93</v>
      </c>
      <c r="AA23" s="54" t="s">
        <v>93</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475</v>
      </c>
      <c r="B25" s="153" t="s">
        <v>475</v>
      </c>
      <c r="C25" s="153" t="s">
        <v>475</v>
      </c>
      <c r="D25" s="153" t="s">
        <v>475</v>
      </c>
      <c r="E25" s="153" t="s">
        <v>475</v>
      </c>
      <c r="F25" s="153" t="s">
        <v>475</v>
      </c>
      <c r="G25" s="153" t="s">
        <v>475</v>
      </c>
      <c r="H25" s="153" t="s">
        <v>475</v>
      </c>
      <c r="I25" s="153" t="s">
        <v>475</v>
      </c>
      <c r="J25" s="153" t="s">
        <v>475</v>
      </c>
      <c r="K25" s="153" t="s">
        <v>475</v>
      </c>
      <c r="L25" s="153" t="s">
        <v>475</v>
      </c>
      <c r="M25" s="153" t="s">
        <v>475</v>
      </c>
      <c r="N25" s="153" t="s">
        <v>475</v>
      </c>
      <c r="O25" s="153" t="s">
        <v>475</v>
      </c>
      <c r="P25" s="153" t="s">
        <v>475</v>
      </c>
      <c r="Q25" s="154" t="s">
        <v>475</v>
      </c>
      <c r="R25" s="154" t="s">
        <v>475</v>
      </c>
      <c r="S25" s="154" t="s">
        <v>475</v>
      </c>
      <c r="T25" s="154" t="s">
        <v>475</v>
      </c>
      <c r="U25" s="154" t="s">
        <v>475</v>
      </c>
      <c r="V25" s="154" t="s">
        <v>475</v>
      </c>
      <c r="W25" s="154" t="s">
        <v>475</v>
      </c>
      <c r="X25" s="154" t="s">
        <v>475</v>
      </c>
      <c r="Y25" s="154" t="s">
        <v>475</v>
      </c>
      <c r="Z25" s="154" t="s">
        <v>475</v>
      </c>
      <c r="AA25" s="154" t="s">
        <v>475</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A5:AA5"/>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39370078740157483" right="0.39370078740157483" top="0.78740157480314965" bottom="0.39370078740157483" header="0" footer="0"/>
  <pageSetup paperSize="8" scale="8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7" zoomScale="60" workbookViewId="0">
      <selection activeCell="C26" sqref="C26"/>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61</v>
      </c>
    </row>
    <row r="2" spans="1:29" s="14" customFormat="1" ht="18.75" hidden="1" customHeight="1" x14ac:dyDescent="0.3">
      <c r="A2" s="118"/>
      <c r="C2" s="122" t="s">
        <v>9</v>
      </c>
    </row>
    <row r="3" spans="1:29" s="14" customFormat="1" ht="18.75" hidden="1" x14ac:dyDescent="0.3">
      <c r="A3" s="121"/>
      <c r="C3" s="122" t="s">
        <v>60</v>
      </c>
    </row>
    <row r="4" spans="1:29" s="14" customFormat="1" ht="18.75" x14ac:dyDescent="0.3">
      <c r="A4" s="121"/>
      <c r="C4" s="122"/>
    </row>
    <row r="5" spans="1:29" s="14" customFormat="1" ht="15.75" x14ac:dyDescent="0.2">
      <c r="A5" s="273" t="str">
        <f>'1. паспорт местоположение'!A5:C5</f>
        <v>Год раскрытия информации: 2025 год</v>
      </c>
      <c r="B5" s="273"/>
      <c r="C5" s="273"/>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77" t="s">
        <v>8</v>
      </c>
      <c r="B7" s="277"/>
      <c r="C7" s="277"/>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77"/>
      <c r="B8" s="277"/>
      <c r="C8" s="277"/>
      <c r="D8" s="138"/>
      <c r="E8" s="138"/>
      <c r="F8" s="138"/>
      <c r="G8" s="138"/>
      <c r="H8" s="123"/>
      <c r="I8" s="123"/>
      <c r="J8" s="123"/>
      <c r="K8" s="123"/>
      <c r="L8" s="123"/>
      <c r="M8" s="123"/>
      <c r="N8" s="123"/>
      <c r="O8" s="123"/>
      <c r="P8" s="123"/>
      <c r="Q8" s="123"/>
      <c r="R8" s="123"/>
      <c r="S8" s="123"/>
      <c r="T8" s="123"/>
      <c r="U8" s="123"/>
    </row>
    <row r="9" spans="1:29" s="14" customFormat="1" ht="18.75" x14ac:dyDescent="0.2">
      <c r="A9" s="278" t="str">
        <f>'3.1. паспорт Техсостояние ПС'!A10:T10</f>
        <v>ООО ХК "СДС-Энерго"</v>
      </c>
      <c r="B9" s="278"/>
      <c r="C9" s="278"/>
      <c r="D9" s="124"/>
      <c r="E9" s="124"/>
      <c r="F9" s="124"/>
      <c r="G9" s="124"/>
      <c r="H9" s="123"/>
      <c r="I9" s="123"/>
      <c r="J9" s="123"/>
      <c r="K9" s="123"/>
      <c r="L9" s="123"/>
      <c r="M9" s="123"/>
      <c r="N9" s="123"/>
      <c r="O9" s="123"/>
      <c r="P9" s="123"/>
      <c r="Q9" s="123"/>
      <c r="R9" s="123"/>
      <c r="S9" s="123"/>
      <c r="T9" s="123"/>
      <c r="U9" s="123"/>
    </row>
    <row r="10" spans="1:29" s="14" customFormat="1" ht="18.75" x14ac:dyDescent="0.2">
      <c r="A10" s="274" t="s">
        <v>7</v>
      </c>
      <c r="B10" s="274"/>
      <c r="C10" s="274"/>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77"/>
      <c r="B11" s="277"/>
      <c r="C11" s="277"/>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315" t="str">
        <f>'3.1. паспорт Техсостояние ПС'!A13:T13</f>
        <v>O_1.2.1.1.2</v>
      </c>
      <c r="B12" s="315"/>
      <c r="C12" s="315"/>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74" t="s">
        <v>6</v>
      </c>
      <c r="B13" s="274"/>
      <c r="C13" s="274"/>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86"/>
      <c r="B14" s="286"/>
      <c r="C14" s="286"/>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313" t="str">
        <f>'3.1. паспорт Техсостояние ПС'!A16:T16</f>
        <v>Реконструкция РУ-6 кВ, РЗА  ПС 35/6 кВ № 41 с установкой блок-модулей 1, 2 сек.6 кВ с ОПУ (ПИР - 2016 г., СМР, ввод - 2026 г.)</v>
      </c>
      <c r="B15" s="313"/>
      <c r="C15" s="313"/>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74" t="s">
        <v>5</v>
      </c>
      <c r="B16" s="274"/>
      <c r="C16" s="274"/>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314"/>
      <c r="B17" s="314"/>
      <c r="C17" s="314"/>
      <c r="D17" s="127"/>
      <c r="E17" s="127"/>
      <c r="F17" s="127"/>
      <c r="G17" s="127"/>
      <c r="H17" s="127"/>
      <c r="I17" s="127"/>
      <c r="J17" s="127"/>
      <c r="K17" s="127"/>
      <c r="L17" s="127"/>
      <c r="M17" s="127"/>
      <c r="N17" s="127"/>
      <c r="O17" s="127"/>
      <c r="P17" s="127"/>
      <c r="Q17" s="127"/>
      <c r="R17" s="127"/>
    </row>
    <row r="18" spans="1:21" s="126" customFormat="1" ht="39" customHeight="1" x14ac:dyDescent="0.2">
      <c r="A18" s="275" t="s">
        <v>419</v>
      </c>
      <c r="B18" s="275"/>
      <c r="C18" s="275"/>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59</v>
      </c>
      <c r="C20" s="114" t="s">
        <v>58</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57</v>
      </c>
      <c r="B22" s="22" t="s">
        <v>430</v>
      </c>
      <c r="C22" s="244" t="s">
        <v>535</v>
      </c>
      <c r="D22" s="131"/>
      <c r="E22" s="131"/>
      <c r="F22" s="115"/>
      <c r="G22" s="115"/>
      <c r="H22" s="115"/>
      <c r="I22" s="115"/>
      <c r="J22" s="115"/>
      <c r="K22" s="115"/>
      <c r="L22" s="115"/>
      <c r="M22" s="115"/>
      <c r="N22" s="115"/>
      <c r="O22" s="115"/>
      <c r="P22" s="115"/>
      <c r="Q22" s="132"/>
      <c r="R22" s="132"/>
      <c r="S22" s="132"/>
      <c r="T22" s="132"/>
      <c r="U22" s="132"/>
    </row>
    <row r="23" spans="1:21" ht="72.75" customHeight="1" x14ac:dyDescent="0.25">
      <c r="A23" s="19" t="s">
        <v>56</v>
      </c>
      <c r="B23" s="23" t="s">
        <v>53</v>
      </c>
      <c r="C23" s="245" t="s">
        <v>499</v>
      </c>
      <c r="D23" s="134"/>
      <c r="E23" s="134"/>
      <c r="F23" s="134"/>
      <c r="G23" s="134"/>
      <c r="H23" s="134"/>
      <c r="I23" s="134"/>
      <c r="J23" s="134"/>
      <c r="K23" s="134"/>
      <c r="L23" s="134"/>
      <c r="M23" s="134"/>
      <c r="N23" s="134"/>
      <c r="O23" s="134"/>
      <c r="P23" s="134"/>
      <c r="Q23" s="134"/>
      <c r="R23" s="134"/>
      <c r="S23" s="134"/>
      <c r="T23" s="134"/>
      <c r="U23" s="134"/>
    </row>
    <row r="24" spans="1:21" ht="129.75" customHeight="1" x14ac:dyDescent="0.25">
      <c r="A24" s="19" t="s">
        <v>55</v>
      </c>
      <c r="B24" s="23" t="s">
        <v>450</v>
      </c>
      <c r="C24" s="246" t="s">
        <v>536</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54</v>
      </c>
      <c r="B25" s="23" t="s">
        <v>451</v>
      </c>
      <c r="C25" s="259" t="s">
        <v>556</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52</v>
      </c>
      <c r="B26" s="23" t="s">
        <v>214</v>
      </c>
      <c r="C26" s="245" t="s">
        <v>553</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51</v>
      </c>
      <c r="B27" s="23" t="s">
        <v>431</v>
      </c>
      <c r="C27" s="245" t="s">
        <v>500</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503</v>
      </c>
      <c r="C28" s="152">
        <v>2016</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2026</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65</v>
      </c>
      <c r="B30" s="129" t="s">
        <v>47</v>
      </c>
      <c r="C30" s="129" t="s">
        <v>510</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topLeftCell="A4" zoomScale="80" zoomScaleNormal="80" zoomScaleSheetLayoutView="80" workbookViewId="0">
      <selection activeCell="M27" sqref="M27"/>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61</v>
      </c>
    </row>
    <row r="2" spans="1:28" x14ac:dyDescent="0.25">
      <c r="W2" s="111"/>
      <c r="X2" s="111"/>
      <c r="Y2" s="111"/>
      <c r="Z2" s="104" t="s">
        <v>9</v>
      </c>
    </row>
    <row r="3" spans="1:28" x14ac:dyDescent="0.25">
      <c r="W3" s="111"/>
      <c r="X3" s="111"/>
      <c r="Y3" s="111"/>
      <c r="Z3" s="104" t="s">
        <v>60</v>
      </c>
    </row>
    <row r="4" spans="1:28" ht="18.75" customHeight="1" x14ac:dyDescent="0.25">
      <c r="A4" s="273" t="str">
        <f>'1. паспорт местоположение'!A5:C5</f>
        <v>Год раскрытия информации: 2025 год</v>
      </c>
      <c r="B4" s="273"/>
      <c r="C4" s="273"/>
      <c r="D4" s="273"/>
      <c r="E4" s="273"/>
      <c r="F4" s="273"/>
      <c r="G4" s="273"/>
      <c r="H4" s="273"/>
      <c r="I4" s="273"/>
      <c r="J4" s="273"/>
      <c r="K4" s="273"/>
      <c r="L4" s="273"/>
      <c r="M4" s="273"/>
      <c r="N4" s="273"/>
      <c r="O4" s="273"/>
      <c r="P4" s="273"/>
      <c r="Q4" s="273"/>
      <c r="R4" s="273"/>
      <c r="S4" s="273"/>
      <c r="T4" s="273"/>
      <c r="U4" s="273"/>
      <c r="V4" s="273"/>
      <c r="W4" s="273"/>
      <c r="X4" s="273"/>
      <c r="Y4" s="273"/>
      <c r="Z4" s="273"/>
    </row>
    <row r="6" spans="1:28" ht="18.75" x14ac:dyDescent="0.25">
      <c r="A6" s="281" t="s">
        <v>8</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89"/>
      <c r="AB6" s="89"/>
    </row>
    <row r="7" spans="1:28" ht="18.75" x14ac:dyDescent="0.2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89"/>
      <c r="AB7" s="89"/>
    </row>
    <row r="8" spans="1:28" x14ac:dyDescent="0.25">
      <c r="A8" s="282" t="str">
        <f>'1. паспорт местоположение'!A8:C8</f>
        <v>ООО ХК "СДС-Энерго"</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90"/>
      <c r="AB8" s="90"/>
    </row>
    <row r="9" spans="1:28" ht="15.75" x14ac:dyDescent="0.25">
      <c r="A9" s="285" t="s">
        <v>7</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91"/>
      <c r="AB9" s="91"/>
    </row>
    <row r="10" spans="1:28" ht="18.75" x14ac:dyDescent="0.2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89"/>
      <c r="AB10" s="89"/>
    </row>
    <row r="11" spans="1:28" x14ac:dyDescent="0.25">
      <c r="A11" s="282" t="str">
        <f>'1. паспорт местоположение'!A10:C10</f>
        <v>O_1.2.1.1.2</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90"/>
      <c r="AB11" s="90"/>
    </row>
    <row r="12" spans="1:28" ht="15.75" x14ac:dyDescent="0.25">
      <c r="A12" s="285" t="s">
        <v>6</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91"/>
      <c r="AB12" s="91"/>
    </row>
    <row r="13" spans="1:28" ht="18.75" x14ac:dyDescent="0.25">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9"/>
      <c r="AB13" s="9"/>
    </row>
    <row r="14" spans="1:28" x14ac:dyDescent="0.25">
      <c r="A14" s="282" t="str">
        <f>'1. паспорт местоположение'!A12:C12</f>
        <v>Реконструкция РУ-6 кВ, РЗА  ПС 35/6 кВ № 41 с установкой блок-модулей 1, 2 сек.6 кВ с ОПУ (ПИР - 2016 г., СМР, ввод - 2026 г.)</v>
      </c>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90"/>
      <c r="AB14" s="90"/>
    </row>
    <row r="15" spans="1:28" ht="15.75" x14ac:dyDescent="0.25">
      <c r="A15" s="285" t="s">
        <v>5</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91"/>
      <c r="AB15" s="91"/>
    </row>
    <row r="16" spans="1:28" x14ac:dyDescent="0.25">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99"/>
      <c r="AB16" s="99"/>
    </row>
    <row r="17" spans="1:28" x14ac:dyDescent="0.25">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99"/>
      <c r="AB17" s="99"/>
    </row>
    <row r="18" spans="1:28" x14ac:dyDescent="0.25">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99"/>
      <c r="AB18" s="99"/>
    </row>
    <row r="19" spans="1:28" x14ac:dyDescent="0.25">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99"/>
      <c r="AB19" s="99"/>
    </row>
    <row r="20" spans="1:28" x14ac:dyDescent="0.25">
      <c r="A20" s="316"/>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100"/>
      <c r="AB20" s="100"/>
    </row>
    <row r="21" spans="1:28" x14ac:dyDescent="0.25">
      <c r="A21" s="31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100"/>
      <c r="AB21" s="100"/>
    </row>
    <row r="22" spans="1:28" ht="19.5" customHeight="1" x14ac:dyDescent="0.25">
      <c r="A22" s="317" t="s">
        <v>449</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101"/>
      <c r="AB22" s="101"/>
    </row>
    <row r="23" spans="1:28" ht="32.25" customHeight="1" x14ac:dyDescent="0.25">
      <c r="A23" s="319" t="s">
        <v>311</v>
      </c>
      <c r="B23" s="320"/>
      <c r="C23" s="320"/>
      <c r="D23" s="320"/>
      <c r="E23" s="320"/>
      <c r="F23" s="320"/>
      <c r="G23" s="320"/>
      <c r="H23" s="320"/>
      <c r="I23" s="320"/>
      <c r="J23" s="320"/>
      <c r="K23" s="320"/>
      <c r="L23" s="321"/>
      <c r="M23" s="318" t="s">
        <v>312</v>
      </c>
      <c r="N23" s="318"/>
      <c r="O23" s="318"/>
      <c r="P23" s="318"/>
      <c r="Q23" s="318"/>
      <c r="R23" s="318"/>
      <c r="S23" s="318"/>
      <c r="T23" s="318"/>
      <c r="U23" s="318"/>
      <c r="V23" s="318"/>
      <c r="W23" s="318"/>
      <c r="X23" s="318"/>
      <c r="Y23" s="318"/>
      <c r="Z23" s="318"/>
    </row>
    <row r="24" spans="1:28" ht="249" customHeight="1" x14ac:dyDescent="0.25">
      <c r="A24" s="51" t="s">
        <v>217</v>
      </c>
      <c r="B24" s="52" t="s">
        <v>224</v>
      </c>
      <c r="C24" s="51" t="s">
        <v>305</v>
      </c>
      <c r="D24" s="51" t="s">
        <v>218</v>
      </c>
      <c r="E24" s="51" t="s">
        <v>306</v>
      </c>
      <c r="F24" s="51" t="s">
        <v>308</v>
      </c>
      <c r="G24" s="51" t="s">
        <v>307</v>
      </c>
      <c r="H24" s="51" t="s">
        <v>219</v>
      </c>
      <c r="I24" s="51" t="s">
        <v>309</v>
      </c>
      <c r="J24" s="51" t="s">
        <v>225</v>
      </c>
      <c r="K24" s="52" t="s">
        <v>223</v>
      </c>
      <c r="L24" s="52" t="s">
        <v>220</v>
      </c>
      <c r="M24" s="53" t="s">
        <v>232</v>
      </c>
      <c r="N24" s="52" t="s">
        <v>457</v>
      </c>
      <c r="O24" s="51" t="s">
        <v>230</v>
      </c>
      <c r="P24" s="51" t="s">
        <v>231</v>
      </c>
      <c r="Q24" s="51" t="s">
        <v>229</v>
      </c>
      <c r="R24" s="51" t="s">
        <v>219</v>
      </c>
      <c r="S24" s="51" t="s">
        <v>228</v>
      </c>
      <c r="T24" s="51" t="s">
        <v>227</v>
      </c>
      <c r="U24" s="51" t="s">
        <v>304</v>
      </c>
      <c r="V24" s="51" t="s">
        <v>229</v>
      </c>
      <c r="W24" s="60" t="s">
        <v>222</v>
      </c>
      <c r="X24" s="60" t="s">
        <v>234</v>
      </c>
      <c r="Y24" s="60" t="s">
        <v>235</v>
      </c>
      <c r="Z24" s="61" t="s">
        <v>233</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1">
        <v>2024</v>
      </c>
      <c r="B26" s="220" t="s">
        <v>497</v>
      </c>
      <c r="C26" s="155">
        <v>0</v>
      </c>
      <c r="D26" s="155">
        <v>0</v>
      </c>
      <c r="E26" s="155">
        <v>0</v>
      </c>
      <c r="F26" s="155">
        <v>0</v>
      </c>
      <c r="G26" s="155">
        <v>0</v>
      </c>
      <c r="H26" s="155">
        <v>0</v>
      </c>
      <c r="I26" s="155">
        <v>0</v>
      </c>
      <c r="J26" s="155">
        <v>0</v>
      </c>
      <c r="K26" s="156" t="s">
        <v>475</v>
      </c>
      <c r="L26" s="156" t="s">
        <v>475</v>
      </c>
      <c r="M26" s="157">
        <v>2027</v>
      </c>
      <c r="N26" s="155">
        <v>0</v>
      </c>
      <c r="O26" s="158">
        <v>0</v>
      </c>
      <c r="P26" s="158">
        <v>0</v>
      </c>
      <c r="Q26" s="158">
        <v>0</v>
      </c>
      <c r="R26" s="158">
        <v>0</v>
      </c>
      <c r="S26" s="158">
        <v>0</v>
      </c>
      <c r="T26" s="158">
        <v>0</v>
      </c>
      <c r="U26" s="158">
        <v>0</v>
      </c>
      <c r="V26" s="158">
        <v>0</v>
      </c>
      <c r="W26" s="158">
        <v>0</v>
      </c>
      <c r="X26" s="158">
        <v>0</v>
      </c>
      <c r="Y26" s="158">
        <v>0</v>
      </c>
      <c r="Z26" s="159" t="s">
        <v>475</v>
      </c>
    </row>
  </sheetData>
  <mergeCells count="20">
    <mergeCell ref="A4:Z4"/>
    <mergeCell ref="A6:Z6"/>
    <mergeCell ref="A7:Z7"/>
    <mergeCell ref="A8:Z8"/>
    <mergeCell ref="A9:Z9"/>
    <mergeCell ref="A10:Z10"/>
    <mergeCell ref="A11:Z11"/>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T48" sqref="T48"/>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61</v>
      </c>
    </row>
    <row r="2" spans="1:28" s="10" customFormat="1" ht="18.75" customHeight="1" x14ac:dyDescent="0.3">
      <c r="A2" s="16"/>
      <c r="B2" s="16"/>
      <c r="O2" s="13" t="s">
        <v>9</v>
      </c>
    </row>
    <row r="3" spans="1:28" s="10" customFormat="1" ht="18.75" x14ac:dyDescent="0.3">
      <c r="A3" s="15"/>
      <c r="B3" s="15"/>
      <c r="O3" s="13" t="s">
        <v>60</v>
      </c>
    </row>
    <row r="4" spans="1:28" s="10" customFormat="1" ht="18.75" x14ac:dyDescent="0.3">
      <c r="A4" s="15"/>
      <c r="B4" s="15"/>
      <c r="L4" s="13"/>
    </row>
    <row r="5" spans="1:28" s="10" customFormat="1" ht="15.75" x14ac:dyDescent="0.2">
      <c r="A5" s="273" t="str">
        <f>'1. паспорт местоположение'!A5:C5</f>
        <v>Год раскрытия информации: 2025 год</v>
      </c>
      <c r="B5" s="273"/>
      <c r="C5" s="273"/>
      <c r="D5" s="273"/>
      <c r="E5" s="273"/>
      <c r="F5" s="273"/>
      <c r="G5" s="273"/>
      <c r="H5" s="273"/>
      <c r="I5" s="273"/>
      <c r="J5" s="273"/>
      <c r="K5" s="273"/>
      <c r="L5" s="273"/>
      <c r="M5" s="273"/>
      <c r="N5" s="273"/>
      <c r="O5" s="273"/>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81" t="s">
        <v>8</v>
      </c>
      <c r="B7" s="281"/>
      <c r="C7" s="281"/>
      <c r="D7" s="281"/>
      <c r="E7" s="281"/>
      <c r="F7" s="281"/>
      <c r="G7" s="281"/>
      <c r="H7" s="281"/>
      <c r="I7" s="281"/>
      <c r="J7" s="281"/>
      <c r="K7" s="281"/>
      <c r="L7" s="281"/>
      <c r="M7" s="281"/>
      <c r="N7" s="281"/>
      <c r="O7" s="281"/>
      <c r="P7" s="11"/>
      <c r="Q7" s="11"/>
      <c r="R7" s="11"/>
      <c r="S7" s="11"/>
      <c r="T7" s="11"/>
      <c r="U7" s="11"/>
      <c r="V7" s="11"/>
      <c r="W7" s="11"/>
      <c r="X7" s="11"/>
      <c r="Y7" s="11"/>
      <c r="Z7" s="11"/>
    </row>
    <row r="8" spans="1:28" s="10" customFormat="1" ht="18.75" x14ac:dyDescent="0.2">
      <c r="A8" s="281"/>
      <c r="B8" s="281"/>
      <c r="C8" s="281"/>
      <c r="D8" s="281"/>
      <c r="E8" s="281"/>
      <c r="F8" s="281"/>
      <c r="G8" s="281"/>
      <c r="H8" s="281"/>
      <c r="I8" s="281"/>
      <c r="J8" s="281"/>
      <c r="K8" s="281"/>
      <c r="L8" s="281"/>
      <c r="M8" s="281"/>
      <c r="N8" s="281"/>
      <c r="O8" s="281"/>
      <c r="P8" s="11"/>
      <c r="Q8" s="11"/>
      <c r="R8" s="11"/>
      <c r="S8" s="11"/>
      <c r="T8" s="11"/>
      <c r="U8" s="11"/>
      <c r="V8" s="11"/>
      <c r="W8" s="11"/>
      <c r="X8" s="11"/>
      <c r="Y8" s="11"/>
      <c r="Z8" s="11"/>
    </row>
    <row r="9" spans="1:28" s="10" customFormat="1" ht="18.75" x14ac:dyDescent="0.2">
      <c r="A9" s="282" t="str">
        <f>'1. паспорт местоположение'!A8:C8</f>
        <v>ООО ХК "СДС-Энерго"</v>
      </c>
      <c r="B9" s="282"/>
      <c r="C9" s="282"/>
      <c r="D9" s="282"/>
      <c r="E9" s="282"/>
      <c r="F9" s="282"/>
      <c r="G9" s="282"/>
      <c r="H9" s="282"/>
      <c r="I9" s="282"/>
      <c r="J9" s="282"/>
      <c r="K9" s="282"/>
      <c r="L9" s="282"/>
      <c r="M9" s="282"/>
      <c r="N9" s="282"/>
      <c r="O9" s="282"/>
      <c r="P9" s="11"/>
      <c r="Q9" s="11"/>
      <c r="R9" s="11"/>
      <c r="S9" s="11"/>
      <c r="T9" s="11"/>
      <c r="U9" s="11"/>
      <c r="V9" s="11"/>
      <c r="W9" s="11"/>
      <c r="X9" s="11"/>
      <c r="Y9" s="11"/>
      <c r="Z9" s="11"/>
    </row>
    <row r="10" spans="1:28" s="10" customFormat="1" ht="18.75" x14ac:dyDescent="0.2">
      <c r="A10" s="285" t="s">
        <v>7</v>
      </c>
      <c r="B10" s="285"/>
      <c r="C10" s="285"/>
      <c r="D10" s="285"/>
      <c r="E10" s="285"/>
      <c r="F10" s="285"/>
      <c r="G10" s="285"/>
      <c r="H10" s="285"/>
      <c r="I10" s="285"/>
      <c r="J10" s="285"/>
      <c r="K10" s="285"/>
      <c r="L10" s="285"/>
      <c r="M10" s="285"/>
      <c r="N10" s="285"/>
      <c r="O10" s="285"/>
      <c r="P10" s="11"/>
      <c r="Q10" s="11"/>
      <c r="R10" s="11"/>
      <c r="S10" s="11"/>
      <c r="T10" s="11"/>
      <c r="U10" s="11"/>
      <c r="V10" s="11"/>
      <c r="W10" s="11"/>
      <c r="X10" s="11"/>
      <c r="Y10" s="11"/>
      <c r="Z10" s="11"/>
    </row>
    <row r="11" spans="1:28" s="10" customFormat="1" ht="18.75" x14ac:dyDescent="0.2">
      <c r="A11" s="281"/>
      <c r="B11" s="281"/>
      <c r="C11" s="281"/>
      <c r="D11" s="281"/>
      <c r="E11" s="281"/>
      <c r="F11" s="281"/>
      <c r="G11" s="281"/>
      <c r="H11" s="281"/>
      <c r="I11" s="281"/>
      <c r="J11" s="281"/>
      <c r="K11" s="281"/>
      <c r="L11" s="281"/>
      <c r="M11" s="281"/>
      <c r="N11" s="281"/>
      <c r="O11" s="281"/>
      <c r="P11" s="11"/>
      <c r="Q11" s="11"/>
      <c r="R11" s="11"/>
      <c r="S11" s="11"/>
      <c r="T11" s="11"/>
      <c r="U11" s="11"/>
      <c r="V11" s="11"/>
      <c r="W11" s="11"/>
      <c r="X11" s="11"/>
      <c r="Y11" s="11"/>
      <c r="Z11" s="11"/>
    </row>
    <row r="12" spans="1:28" s="10" customFormat="1" ht="18.75" x14ac:dyDescent="0.2">
      <c r="A12" s="282" t="str">
        <f>'1. паспорт местоположение'!A10:C10</f>
        <v>O_1.2.1.1.2</v>
      </c>
      <c r="B12" s="282"/>
      <c r="C12" s="282"/>
      <c r="D12" s="282"/>
      <c r="E12" s="282"/>
      <c r="F12" s="282"/>
      <c r="G12" s="282"/>
      <c r="H12" s="282"/>
      <c r="I12" s="282"/>
      <c r="J12" s="282"/>
      <c r="K12" s="282"/>
      <c r="L12" s="282"/>
      <c r="M12" s="282"/>
      <c r="N12" s="282"/>
      <c r="O12" s="282"/>
      <c r="P12" s="11"/>
      <c r="Q12" s="11"/>
      <c r="R12" s="11"/>
      <c r="S12" s="11"/>
      <c r="T12" s="11"/>
      <c r="U12" s="11"/>
      <c r="V12" s="11"/>
      <c r="W12" s="11"/>
      <c r="X12" s="11"/>
      <c r="Y12" s="11"/>
      <c r="Z12" s="11"/>
    </row>
    <row r="13" spans="1:28" s="10" customFormat="1" ht="18.75" x14ac:dyDescent="0.2">
      <c r="A13" s="285" t="s">
        <v>6</v>
      </c>
      <c r="B13" s="285"/>
      <c r="C13" s="285"/>
      <c r="D13" s="285"/>
      <c r="E13" s="285"/>
      <c r="F13" s="285"/>
      <c r="G13" s="285"/>
      <c r="H13" s="285"/>
      <c r="I13" s="285"/>
      <c r="J13" s="285"/>
      <c r="K13" s="285"/>
      <c r="L13" s="285"/>
      <c r="M13" s="285"/>
      <c r="N13" s="285"/>
      <c r="O13" s="285"/>
      <c r="P13" s="11"/>
      <c r="Q13" s="11"/>
      <c r="R13" s="11"/>
      <c r="S13" s="11"/>
      <c r="T13" s="11"/>
      <c r="U13" s="11"/>
      <c r="V13" s="11"/>
      <c r="W13" s="11"/>
      <c r="X13" s="11"/>
      <c r="Y13" s="11"/>
      <c r="Z13" s="11"/>
    </row>
    <row r="14" spans="1:28" s="7" customFormat="1" ht="15.75" customHeight="1" x14ac:dyDescent="0.2">
      <c r="A14" s="286"/>
      <c r="B14" s="286"/>
      <c r="C14" s="286"/>
      <c r="D14" s="286"/>
      <c r="E14" s="286"/>
      <c r="F14" s="286"/>
      <c r="G14" s="286"/>
      <c r="H14" s="286"/>
      <c r="I14" s="286"/>
      <c r="J14" s="286"/>
      <c r="K14" s="286"/>
      <c r="L14" s="286"/>
      <c r="M14" s="286"/>
      <c r="N14" s="286"/>
      <c r="O14" s="286"/>
      <c r="P14" s="8"/>
      <c r="Q14" s="8"/>
      <c r="R14" s="8"/>
      <c r="S14" s="8"/>
      <c r="T14" s="8"/>
      <c r="U14" s="8"/>
      <c r="V14" s="8"/>
      <c r="W14" s="8"/>
      <c r="X14" s="8"/>
      <c r="Y14" s="8"/>
      <c r="Z14" s="8"/>
    </row>
    <row r="15" spans="1:28" s="2" customFormat="1" ht="12" x14ac:dyDescent="0.2">
      <c r="A15" s="282" t="str">
        <f>'1. паспорт местоположение'!A12:C12</f>
        <v>Реконструкция РУ-6 кВ, РЗА  ПС 35/6 кВ № 41 с установкой блок-модулей 1, 2 сек.6 кВ с ОПУ (ПИР - 2016 г., СМР, ввод - 2026 г.)</v>
      </c>
      <c r="B15" s="282"/>
      <c r="C15" s="282"/>
      <c r="D15" s="282"/>
      <c r="E15" s="282"/>
      <c r="F15" s="282"/>
      <c r="G15" s="282"/>
      <c r="H15" s="282"/>
      <c r="I15" s="282"/>
      <c r="J15" s="282"/>
      <c r="K15" s="282"/>
      <c r="L15" s="282"/>
      <c r="M15" s="282"/>
      <c r="N15" s="282"/>
      <c r="O15" s="282"/>
      <c r="P15" s="6"/>
      <c r="Q15" s="6"/>
      <c r="R15" s="6"/>
      <c r="S15" s="6"/>
      <c r="T15" s="6"/>
      <c r="U15" s="6"/>
      <c r="V15" s="6"/>
      <c r="W15" s="6"/>
      <c r="X15" s="6"/>
      <c r="Y15" s="6"/>
      <c r="Z15" s="6"/>
    </row>
    <row r="16" spans="1:28" s="2" customFormat="1" ht="15" customHeight="1" x14ac:dyDescent="0.2">
      <c r="A16" s="285" t="s">
        <v>5</v>
      </c>
      <c r="B16" s="285"/>
      <c r="C16" s="285"/>
      <c r="D16" s="285"/>
      <c r="E16" s="285"/>
      <c r="F16" s="285"/>
      <c r="G16" s="285"/>
      <c r="H16" s="285"/>
      <c r="I16" s="285"/>
      <c r="J16" s="285"/>
      <c r="K16" s="285"/>
      <c r="L16" s="285"/>
      <c r="M16" s="285"/>
      <c r="N16" s="285"/>
      <c r="O16" s="285"/>
      <c r="P16" s="4"/>
      <c r="Q16" s="4"/>
      <c r="R16" s="4"/>
      <c r="S16" s="4"/>
      <c r="T16" s="4"/>
      <c r="U16" s="4"/>
      <c r="V16" s="4"/>
      <c r="W16" s="4"/>
      <c r="X16" s="4"/>
      <c r="Y16" s="4"/>
      <c r="Z16" s="4"/>
    </row>
    <row r="17" spans="1:26" s="2" customFormat="1" ht="15" customHeight="1" x14ac:dyDescent="0.2">
      <c r="A17" s="287"/>
      <c r="B17" s="287"/>
      <c r="C17" s="287"/>
      <c r="D17" s="287"/>
      <c r="E17" s="287"/>
      <c r="F17" s="287"/>
      <c r="G17" s="287"/>
      <c r="H17" s="287"/>
      <c r="I17" s="287"/>
      <c r="J17" s="287"/>
      <c r="K17" s="287"/>
      <c r="L17" s="287"/>
      <c r="M17" s="287"/>
      <c r="N17" s="287"/>
      <c r="O17" s="287"/>
      <c r="P17" s="3"/>
      <c r="Q17" s="3"/>
      <c r="R17" s="3"/>
      <c r="S17" s="3"/>
      <c r="T17" s="3"/>
      <c r="U17" s="3"/>
      <c r="V17" s="3"/>
      <c r="W17" s="3"/>
    </row>
    <row r="18" spans="1:26" s="2" customFormat="1" ht="91.5" customHeight="1" x14ac:dyDescent="0.2">
      <c r="A18" s="326" t="s">
        <v>426</v>
      </c>
      <c r="B18" s="326"/>
      <c r="C18" s="326"/>
      <c r="D18" s="326"/>
      <c r="E18" s="326"/>
      <c r="F18" s="326"/>
      <c r="G18" s="326"/>
      <c r="H18" s="326"/>
      <c r="I18" s="326"/>
      <c r="J18" s="326"/>
      <c r="K18" s="326"/>
      <c r="L18" s="326"/>
      <c r="M18" s="326"/>
      <c r="N18" s="326"/>
      <c r="O18" s="326"/>
      <c r="P18" s="5"/>
      <c r="Q18" s="5"/>
      <c r="R18" s="5"/>
      <c r="S18" s="5"/>
      <c r="T18" s="5"/>
      <c r="U18" s="5"/>
      <c r="V18" s="5"/>
      <c r="W18" s="5"/>
      <c r="X18" s="5"/>
      <c r="Y18" s="5"/>
      <c r="Z18" s="5"/>
    </row>
    <row r="19" spans="1:26" s="2" customFormat="1" ht="78" customHeight="1" x14ac:dyDescent="0.2">
      <c r="A19" s="280" t="s">
        <v>4</v>
      </c>
      <c r="B19" s="280" t="s">
        <v>80</v>
      </c>
      <c r="C19" s="280" t="s">
        <v>79</v>
      </c>
      <c r="D19" s="280" t="s">
        <v>68</v>
      </c>
      <c r="E19" s="323" t="s">
        <v>78</v>
      </c>
      <c r="F19" s="324"/>
      <c r="G19" s="324"/>
      <c r="H19" s="324"/>
      <c r="I19" s="325"/>
      <c r="J19" s="280" t="s">
        <v>77</v>
      </c>
      <c r="K19" s="280"/>
      <c r="L19" s="280"/>
      <c r="M19" s="280"/>
      <c r="N19" s="280"/>
      <c r="O19" s="280"/>
      <c r="P19" s="3"/>
      <c r="Q19" s="3"/>
      <c r="R19" s="3"/>
      <c r="S19" s="3"/>
      <c r="T19" s="3"/>
      <c r="U19" s="3"/>
      <c r="V19" s="3"/>
      <c r="W19" s="3"/>
    </row>
    <row r="20" spans="1:26" s="2" customFormat="1" ht="92.25" customHeight="1" x14ac:dyDescent="0.2">
      <c r="A20" s="280"/>
      <c r="B20" s="280"/>
      <c r="C20" s="280"/>
      <c r="D20" s="280"/>
      <c r="E20" s="27" t="s">
        <v>76</v>
      </c>
      <c r="F20" s="27" t="s">
        <v>75</v>
      </c>
      <c r="G20" s="27" t="s">
        <v>74</v>
      </c>
      <c r="H20" s="27" t="s">
        <v>73</v>
      </c>
      <c r="I20" s="27" t="s">
        <v>72</v>
      </c>
      <c r="J20" s="27" t="s">
        <v>71</v>
      </c>
      <c r="K20" s="27" t="s">
        <v>3</v>
      </c>
      <c r="L20" s="31" t="s">
        <v>2</v>
      </c>
      <c r="M20" s="30" t="s">
        <v>215</v>
      </c>
      <c r="N20" s="30" t="s">
        <v>70</v>
      </c>
      <c r="O20" s="30" t="s">
        <v>69</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475</v>
      </c>
      <c r="B22" s="160" t="s">
        <v>475</v>
      </c>
      <c r="C22" s="160" t="s">
        <v>475</v>
      </c>
      <c r="D22" s="160" t="s">
        <v>475</v>
      </c>
      <c r="E22" s="160" t="s">
        <v>475</v>
      </c>
      <c r="F22" s="160" t="s">
        <v>475</v>
      </c>
      <c r="G22" s="160" t="s">
        <v>475</v>
      </c>
      <c r="H22" s="160" t="s">
        <v>475</v>
      </c>
      <c r="I22" s="160" t="s">
        <v>475</v>
      </c>
      <c r="J22" s="160" t="s">
        <v>475</v>
      </c>
      <c r="K22" s="160" t="s">
        <v>475</v>
      </c>
      <c r="L22" s="160" t="s">
        <v>475</v>
      </c>
      <c r="M22" s="160" t="s">
        <v>475</v>
      </c>
      <c r="N22" s="160" t="s">
        <v>475</v>
      </c>
      <c r="O22" s="160" t="s">
        <v>475</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P25" sqref="AP25"/>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61</v>
      </c>
      <c r="AP1" s="106"/>
      <c r="AQ1" s="106"/>
      <c r="AR1" s="103" t="s">
        <v>61</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60</v>
      </c>
      <c r="AP3" s="106"/>
      <c r="AQ3" s="106"/>
      <c r="AR3" s="104" t="s">
        <v>301</v>
      </c>
    </row>
    <row r="4" spans="1:44" s="10" customFormat="1" ht="7.5" customHeight="1" x14ac:dyDescent="0.3">
      <c r="A4" s="15"/>
      <c r="I4" s="14"/>
      <c r="J4" s="14"/>
      <c r="K4" s="13"/>
    </row>
    <row r="5" spans="1:44" s="10" customFormat="1" ht="17.25" customHeight="1" x14ac:dyDescent="0.2">
      <c r="A5" s="273" t="str">
        <f>'1. паспорт местоположение'!A5:C5</f>
        <v>Год раскрытия информации: 2025 год</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row>
    <row r="6" spans="1:44" s="10" customFormat="1" ht="7.5" customHeight="1" x14ac:dyDescent="0.3">
      <c r="A6" s="15"/>
      <c r="I6" s="14"/>
      <c r="J6" s="14"/>
      <c r="K6" s="13"/>
    </row>
    <row r="7" spans="1:44" s="10" customFormat="1" ht="18.75" x14ac:dyDescent="0.2">
      <c r="A7" s="281" t="s">
        <v>8</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row>
    <row r="8" spans="1:44" s="10" customFormat="1" ht="18.75" customHeight="1" x14ac:dyDescent="0.2">
      <c r="A8" s="282" t="str">
        <f>'1. паспорт местоположение'!A8:C8</f>
        <v>ООО ХК "СДС-Энерго"</v>
      </c>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row>
    <row r="9" spans="1:44" s="10" customFormat="1" ht="12" customHeight="1" x14ac:dyDescent="0.2">
      <c r="A9" s="378" t="s">
        <v>7</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82" t="str">
        <f>'1. паспорт местоположение'!A10:C10</f>
        <v>O_1.2.1.1.2</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row>
    <row r="12" spans="1:44" s="10" customFormat="1" ht="12" customHeight="1" x14ac:dyDescent="0.2">
      <c r="A12" s="378" t="s">
        <v>6</v>
      </c>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79" t="str">
        <f>'1. паспорт местоположение'!A12:C12</f>
        <v>Реконструкция РУ-6 кВ, РЗА  ПС 35/6 кВ № 41 с установкой блок-модулей 1, 2 сек.6 кВ с ОПУ (ПИР - 2016 г., СМР, ввод - 2026 г.)</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row>
    <row r="15" spans="1:44" s="2" customFormat="1" ht="12" customHeight="1" x14ac:dyDescent="0.2">
      <c r="A15" s="378" t="s">
        <v>5</v>
      </c>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304" t="s">
        <v>427</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row>
    <row r="18" spans="1:44" ht="11.25" customHeight="1" x14ac:dyDescent="0.25">
      <c r="AO18" s="82"/>
      <c r="AP18" s="82"/>
      <c r="AQ18" s="82"/>
      <c r="AR18" s="26"/>
    </row>
    <row r="19" spans="1:44" ht="14.25" customHeight="1" thickBot="1" x14ac:dyDescent="0.3">
      <c r="A19" s="381" t="s">
        <v>300</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t="s">
        <v>0</v>
      </c>
      <c r="AL19" s="381"/>
      <c r="AM19" s="63"/>
      <c r="AN19" s="63"/>
      <c r="AO19" s="81"/>
      <c r="AP19" s="81"/>
      <c r="AQ19" s="81"/>
      <c r="AR19" s="81"/>
    </row>
    <row r="20" spans="1:44" ht="12.75" customHeight="1" x14ac:dyDescent="0.25">
      <c r="A20" s="382" t="s">
        <v>501</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4">
        <f>'6.2. Паспорт фин осв ввод'!D29</f>
        <v>107.29825126999999</v>
      </c>
      <c r="AL20" s="384"/>
      <c r="AM20" s="64"/>
      <c r="AN20" s="385" t="s">
        <v>299</v>
      </c>
      <c r="AO20" s="385"/>
      <c r="AP20" s="385"/>
      <c r="AQ20" s="380"/>
      <c r="AR20" s="380"/>
    </row>
    <row r="21" spans="1:44" ht="17.25" customHeight="1" x14ac:dyDescent="0.25">
      <c r="A21" s="334" t="s">
        <v>298</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29" t="s">
        <v>475</v>
      </c>
      <c r="AL21" s="329"/>
      <c r="AM21" s="64"/>
      <c r="AN21" s="369" t="s">
        <v>297</v>
      </c>
      <c r="AO21" s="370"/>
      <c r="AP21" s="371"/>
      <c r="AQ21" s="361" t="s">
        <v>475</v>
      </c>
      <c r="AR21" s="362"/>
    </row>
    <row r="22" spans="1:44" ht="17.25" customHeight="1" x14ac:dyDescent="0.25">
      <c r="A22" s="334" t="s">
        <v>296</v>
      </c>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29" t="s">
        <v>475</v>
      </c>
      <c r="AL22" s="329"/>
      <c r="AM22" s="64"/>
      <c r="AN22" s="369" t="s">
        <v>295</v>
      </c>
      <c r="AO22" s="370"/>
      <c r="AP22" s="371"/>
      <c r="AQ22" s="361" t="s">
        <v>475</v>
      </c>
      <c r="AR22" s="362"/>
    </row>
    <row r="23" spans="1:44" ht="24.75" customHeight="1" thickBot="1" x14ac:dyDescent="0.3">
      <c r="A23" s="372" t="s">
        <v>294</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4"/>
      <c r="AK23" s="329" t="s">
        <v>475</v>
      </c>
      <c r="AL23" s="329"/>
      <c r="AM23" s="64"/>
      <c r="AN23" s="375" t="s">
        <v>293</v>
      </c>
      <c r="AO23" s="376"/>
      <c r="AP23" s="377"/>
      <c r="AQ23" s="361" t="s">
        <v>475</v>
      </c>
      <c r="AR23" s="362"/>
    </row>
    <row r="24" spans="1:44" ht="17.25" customHeight="1" x14ac:dyDescent="0.25">
      <c r="A24" s="363" t="s">
        <v>292</v>
      </c>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5"/>
      <c r="AK24" s="329" t="s">
        <v>475</v>
      </c>
      <c r="AL24" s="329"/>
      <c r="AM24" s="64"/>
      <c r="AN24" s="366"/>
      <c r="AO24" s="367"/>
      <c r="AP24" s="367"/>
      <c r="AQ24" s="361"/>
      <c r="AR24" s="368"/>
    </row>
    <row r="25" spans="1:44" ht="17.25" customHeight="1" x14ac:dyDescent="0.25">
      <c r="A25" s="334" t="s">
        <v>291</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29" t="s">
        <v>475</v>
      </c>
      <c r="AL25" s="329"/>
      <c r="AM25" s="64"/>
    </row>
    <row r="26" spans="1:44" ht="17.25" customHeight="1" x14ac:dyDescent="0.25">
      <c r="A26" s="334" t="s">
        <v>290</v>
      </c>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29" t="s">
        <v>475</v>
      </c>
      <c r="AL26" s="329"/>
      <c r="AM26" s="64"/>
      <c r="AN26" s="64"/>
      <c r="AO26" s="80"/>
      <c r="AP26" s="80"/>
      <c r="AQ26" s="80"/>
      <c r="AR26" s="80"/>
    </row>
    <row r="27" spans="1:44" ht="17.25" customHeight="1" x14ac:dyDescent="0.25">
      <c r="A27" s="334" t="s">
        <v>265</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29" t="s">
        <v>475</v>
      </c>
      <c r="AL27" s="329"/>
      <c r="AM27" s="64"/>
      <c r="AN27" s="64"/>
      <c r="AO27" s="64"/>
      <c r="AP27" s="64"/>
      <c r="AQ27" s="64"/>
      <c r="AR27" s="64"/>
    </row>
    <row r="28" spans="1:44" ht="17.25" customHeight="1" x14ac:dyDescent="0.25">
      <c r="A28" s="334" t="s">
        <v>289</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29" t="s">
        <v>475</v>
      </c>
      <c r="AL28" s="329"/>
      <c r="AM28" s="64"/>
      <c r="AN28" s="64"/>
      <c r="AO28" s="64"/>
      <c r="AP28" s="64"/>
      <c r="AQ28" s="64"/>
      <c r="AR28" s="64"/>
    </row>
    <row r="29" spans="1:44" ht="17.25" customHeight="1" x14ac:dyDescent="0.25">
      <c r="A29" s="334" t="s">
        <v>288</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29" t="s">
        <v>475</v>
      </c>
      <c r="AL29" s="329"/>
      <c r="AM29" s="64"/>
      <c r="AN29" s="64"/>
      <c r="AO29" s="64"/>
      <c r="AP29" s="64"/>
      <c r="AQ29" s="64"/>
      <c r="AR29" s="64"/>
    </row>
    <row r="30" spans="1:44" ht="8.25" customHeight="1" x14ac:dyDescent="0.25">
      <c r="A30" s="334"/>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29" t="s">
        <v>475</v>
      </c>
      <c r="AL30" s="329"/>
      <c r="AM30" s="64"/>
      <c r="AN30" s="64"/>
      <c r="AO30" s="64"/>
      <c r="AP30" s="64"/>
      <c r="AQ30" s="64"/>
      <c r="AR30" s="64"/>
    </row>
    <row r="31" spans="1:44" ht="14.25" customHeight="1" thickBot="1" x14ac:dyDescent="0.3">
      <c r="A31" s="346" t="s">
        <v>253</v>
      </c>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29" t="s">
        <v>475</v>
      </c>
      <c r="AL31" s="329"/>
      <c r="AM31" s="64"/>
      <c r="AN31" s="64"/>
      <c r="AO31" s="64"/>
      <c r="AP31" s="64"/>
      <c r="AQ31" s="64"/>
      <c r="AR31" s="64"/>
    </row>
    <row r="32" spans="1:44" ht="10.5" customHeight="1" x14ac:dyDescent="0.25">
      <c r="A32" s="359"/>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29" t="s">
        <v>475</v>
      </c>
      <c r="AL32" s="329"/>
      <c r="AM32" s="64"/>
      <c r="AN32" s="64"/>
      <c r="AO32" s="64"/>
      <c r="AP32" s="64"/>
      <c r="AQ32" s="64"/>
      <c r="AR32" s="64"/>
    </row>
    <row r="33" spans="1:44" ht="17.25" customHeight="1" x14ac:dyDescent="0.25">
      <c r="A33" s="334" t="s">
        <v>287</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29" t="s">
        <v>475</v>
      </c>
      <c r="AL33" s="329"/>
      <c r="AM33" s="64"/>
      <c r="AN33" s="64"/>
      <c r="AO33" s="64"/>
      <c r="AP33" s="64"/>
      <c r="AQ33" s="64"/>
      <c r="AR33" s="64"/>
    </row>
    <row r="34" spans="1:44" ht="17.25" customHeight="1" thickBot="1" x14ac:dyDescent="0.3">
      <c r="A34" s="346" t="s">
        <v>286</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29" t="s">
        <v>475</v>
      </c>
      <c r="AL34" s="329"/>
      <c r="AM34" s="64"/>
      <c r="AN34" s="64"/>
      <c r="AO34" s="64"/>
      <c r="AP34" s="64"/>
      <c r="AQ34" s="64"/>
      <c r="AR34" s="64"/>
    </row>
    <row r="35" spans="1:44" ht="17.25" customHeight="1" x14ac:dyDescent="0.25">
      <c r="A35" s="359" t="s">
        <v>285</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29" t="s">
        <v>475</v>
      </c>
      <c r="AL35" s="329"/>
      <c r="AM35" s="64"/>
      <c r="AN35" s="64"/>
      <c r="AO35" s="64"/>
      <c r="AP35" s="64"/>
      <c r="AQ35" s="64"/>
      <c r="AR35" s="64"/>
    </row>
    <row r="36" spans="1:44" ht="17.25" customHeight="1" x14ac:dyDescent="0.25">
      <c r="A36" s="334" t="s">
        <v>284</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29" t="s">
        <v>475</v>
      </c>
      <c r="AL36" s="329"/>
      <c r="AM36" s="64"/>
      <c r="AN36" s="64"/>
      <c r="AO36" s="64"/>
      <c r="AP36" s="64"/>
      <c r="AQ36" s="64"/>
      <c r="AR36" s="64"/>
    </row>
    <row r="37" spans="1:44" ht="17.25" customHeight="1" x14ac:dyDescent="0.25">
      <c r="A37" s="334" t="s">
        <v>283</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29" t="s">
        <v>475</v>
      </c>
      <c r="AL37" s="329"/>
      <c r="AM37" s="64"/>
      <c r="AN37" s="64"/>
      <c r="AO37" s="64"/>
      <c r="AP37" s="64"/>
      <c r="AQ37" s="64"/>
      <c r="AR37" s="64"/>
    </row>
    <row r="38" spans="1:44" ht="12" customHeight="1" x14ac:dyDescent="0.25">
      <c r="A38" s="334" t="s">
        <v>282</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29" t="s">
        <v>475</v>
      </c>
      <c r="AL38" s="329"/>
      <c r="AM38" s="64"/>
      <c r="AN38" s="64"/>
      <c r="AO38" s="64"/>
      <c r="AP38" s="64"/>
      <c r="AQ38" s="64"/>
      <c r="AR38" s="64"/>
    </row>
    <row r="39" spans="1:44" ht="15" customHeight="1" x14ac:dyDescent="0.25">
      <c r="A39" s="334" t="s">
        <v>281</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29" t="s">
        <v>475</v>
      </c>
      <c r="AL39" s="329"/>
      <c r="AM39" s="64"/>
      <c r="AN39" s="64"/>
      <c r="AO39" s="64"/>
      <c r="AP39" s="64"/>
      <c r="AQ39" s="64"/>
      <c r="AR39" s="64"/>
    </row>
    <row r="40" spans="1:44" ht="12.75" customHeight="1" x14ac:dyDescent="0.25">
      <c r="A40" s="334" t="s">
        <v>280</v>
      </c>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29" t="s">
        <v>475</v>
      </c>
      <c r="AL40" s="329"/>
      <c r="AM40" s="64"/>
      <c r="AN40" s="64"/>
      <c r="AO40" s="64"/>
      <c r="AP40" s="64"/>
      <c r="AQ40" s="64"/>
      <c r="AR40" s="64"/>
    </row>
    <row r="41" spans="1:44" ht="17.25" customHeight="1" thickBot="1" x14ac:dyDescent="0.3">
      <c r="A41" s="353" t="s">
        <v>279</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29" t="s">
        <v>475</v>
      </c>
      <c r="AL41" s="329"/>
      <c r="AM41" s="64"/>
      <c r="AN41" s="64"/>
      <c r="AO41" s="64"/>
      <c r="AP41" s="64"/>
      <c r="AQ41" s="64"/>
      <c r="AR41" s="64"/>
    </row>
    <row r="42" spans="1:44" ht="14.25" customHeight="1" x14ac:dyDescent="0.25">
      <c r="A42" s="355" t="s">
        <v>278</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7"/>
      <c r="AK42" s="358" t="s">
        <v>3</v>
      </c>
      <c r="AL42" s="358"/>
      <c r="AM42" s="341" t="s">
        <v>259</v>
      </c>
      <c r="AN42" s="341"/>
      <c r="AO42" s="150" t="s">
        <v>258</v>
      </c>
      <c r="AP42" s="150" t="s">
        <v>257</v>
      </c>
      <c r="AQ42" s="69"/>
    </row>
    <row r="43" spans="1:44" ht="12" customHeight="1" x14ac:dyDescent="0.25">
      <c r="A43" s="334" t="s">
        <v>277</v>
      </c>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29" t="s">
        <v>475</v>
      </c>
      <c r="AL43" s="329"/>
      <c r="AM43" s="329" t="s">
        <v>475</v>
      </c>
      <c r="AN43" s="329"/>
      <c r="AO43" s="147" t="s">
        <v>475</v>
      </c>
      <c r="AP43" s="147" t="s">
        <v>475</v>
      </c>
      <c r="AQ43" s="69"/>
    </row>
    <row r="44" spans="1:44" ht="12" customHeight="1" x14ac:dyDescent="0.25">
      <c r="A44" s="334" t="s">
        <v>276</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29" t="s">
        <v>475</v>
      </c>
      <c r="AL44" s="329"/>
      <c r="AM44" s="329" t="s">
        <v>475</v>
      </c>
      <c r="AN44" s="329"/>
      <c r="AO44" s="147" t="s">
        <v>475</v>
      </c>
      <c r="AP44" s="147" t="s">
        <v>475</v>
      </c>
      <c r="AQ44" s="69"/>
    </row>
    <row r="45" spans="1:44" ht="12" customHeight="1" thickBot="1" x14ac:dyDescent="0.3">
      <c r="A45" s="346" t="s">
        <v>275</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29" t="s">
        <v>475</v>
      </c>
      <c r="AL45" s="329"/>
      <c r="AM45" s="329" t="s">
        <v>475</v>
      </c>
      <c r="AN45" s="329"/>
      <c r="AO45" s="147" t="s">
        <v>475</v>
      </c>
      <c r="AP45" s="147" t="s">
        <v>475</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39" t="s">
        <v>274</v>
      </c>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1" t="s">
        <v>3</v>
      </c>
      <c r="AL47" s="341"/>
      <c r="AM47" s="341" t="s">
        <v>259</v>
      </c>
      <c r="AN47" s="341"/>
      <c r="AO47" s="150" t="s">
        <v>258</v>
      </c>
      <c r="AP47" s="150" t="s">
        <v>257</v>
      </c>
      <c r="AQ47" s="69"/>
    </row>
    <row r="48" spans="1:44" ht="11.25" customHeight="1" x14ac:dyDescent="0.25">
      <c r="A48" s="351" t="s">
        <v>273</v>
      </c>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29" t="s">
        <v>475</v>
      </c>
      <c r="AL48" s="329"/>
      <c r="AM48" s="329" t="s">
        <v>475</v>
      </c>
      <c r="AN48" s="329"/>
      <c r="AO48" s="147" t="s">
        <v>475</v>
      </c>
      <c r="AP48" s="147" t="s">
        <v>475</v>
      </c>
      <c r="AQ48" s="69"/>
    </row>
    <row r="49" spans="1:43" ht="12" customHeight="1" x14ac:dyDescent="0.25">
      <c r="A49" s="334" t="s">
        <v>272</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29" t="s">
        <v>475</v>
      </c>
      <c r="AL49" s="329"/>
      <c r="AM49" s="329" t="s">
        <v>475</v>
      </c>
      <c r="AN49" s="329"/>
      <c r="AO49" s="147" t="s">
        <v>475</v>
      </c>
      <c r="AP49" s="147" t="s">
        <v>475</v>
      </c>
      <c r="AQ49" s="69"/>
    </row>
    <row r="50" spans="1:43" ht="12" customHeight="1" x14ac:dyDescent="0.25">
      <c r="A50" s="334" t="s">
        <v>271</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29" t="s">
        <v>475</v>
      </c>
      <c r="AL50" s="329"/>
      <c r="AM50" s="329" t="s">
        <v>475</v>
      </c>
      <c r="AN50" s="329"/>
      <c r="AO50" s="147" t="s">
        <v>475</v>
      </c>
      <c r="AP50" s="147" t="s">
        <v>475</v>
      </c>
      <c r="AQ50" s="69"/>
    </row>
    <row r="51" spans="1:43" ht="12" customHeight="1" thickBot="1" x14ac:dyDescent="0.3">
      <c r="A51" s="346" t="s">
        <v>270</v>
      </c>
      <c r="B51" s="347"/>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8" t="s">
        <v>475</v>
      </c>
      <c r="AL51" s="348"/>
      <c r="AM51" s="348" t="s">
        <v>475</v>
      </c>
      <c r="AN51" s="348"/>
      <c r="AO51" s="148" t="s">
        <v>475</v>
      </c>
      <c r="AP51" s="148" t="s">
        <v>475</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39" t="s">
        <v>269</v>
      </c>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1" t="s">
        <v>3</v>
      </c>
      <c r="AL53" s="341"/>
      <c r="AM53" s="341" t="s">
        <v>259</v>
      </c>
      <c r="AN53" s="341"/>
      <c r="AO53" s="150" t="s">
        <v>258</v>
      </c>
      <c r="AP53" s="150" t="s">
        <v>257</v>
      </c>
      <c r="AQ53" s="69"/>
    </row>
    <row r="54" spans="1:43" ht="12.75" customHeight="1" x14ac:dyDescent="0.25">
      <c r="A54" s="349" t="s">
        <v>268</v>
      </c>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42" t="s">
        <v>475</v>
      </c>
      <c r="AL54" s="342"/>
      <c r="AM54" s="342" t="s">
        <v>475</v>
      </c>
      <c r="AN54" s="342"/>
      <c r="AO54" s="149" t="s">
        <v>475</v>
      </c>
      <c r="AP54" s="149" t="s">
        <v>475</v>
      </c>
      <c r="AQ54" s="73"/>
    </row>
    <row r="55" spans="1:43" ht="12" customHeight="1" x14ac:dyDescent="0.25">
      <c r="A55" s="334" t="s">
        <v>267</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42" t="s">
        <v>475</v>
      </c>
      <c r="AL55" s="342"/>
      <c r="AM55" s="342" t="s">
        <v>475</v>
      </c>
      <c r="AN55" s="342"/>
      <c r="AO55" s="149" t="s">
        <v>475</v>
      </c>
      <c r="AP55" s="149" t="s">
        <v>475</v>
      </c>
      <c r="AQ55" s="69"/>
    </row>
    <row r="56" spans="1:43" ht="12" customHeight="1" x14ac:dyDescent="0.25">
      <c r="A56" s="334" t="s">
        <v>266</v>
      </c>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42" t="s">
        <v>475</v>
      </c>
      <c r="AL56" s="342"/>
      <c r="AM56" s="342" t="s">
        <v>475</v>
      </c>
      <c r="AN56" s="342"/>
      <c r="AO56" s="149" t="s">
        <v>475</v>
      </c>
      <c r="AP56" s="149" t="s">
        <v>475</v>
      </c>
      <c r="AQ56" s="69"/>
    </row>
    <row r="57" spans="1:43" ht="12" customHeight="1" x14ac:dyDescent="0.25">
      <c r="A57" s="334" t="s">
        <v>265</v>
      </c>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42" t="s">
        <v>475</v>
      </c>
      <c r="AL57" s="342"/>
      <c r="AM57" s="342" t="s">
        <v>475</v>
      </c>
      <c r="AN57" s="342"/>
      <c r="AO57" s="149" t="s">
        <v>475</v>
      </c>
      <c r="AP57" s="149" t="s">
        <v>475</v>
      </c>
      <c r="AQ57" s="69"/>
    </row>
    <row r="58" spans="1:43" ht="9.75" customHeight="1" x14ac:dyDescent="0.25">
      <c r="A58" s="33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42" t="s">
        <v>475</v>
      </c>
      <c r="AL58" s="342"/>
      <c r="AM58" s="342" t="s">
        <v>475</v>
      </c>
      <c r="AN58" s="342"/>
      <c r="AO58" s="149" t="s">
        <v>475</v>
      </c>
      <c r="AP58" s="149" t="s">
        <v>475</v>
      </c>
      <c r="AQ58" s="69"/>
    </row>
    <row r="59" spans="1:43" ht="12" customHeight="1" x14ac:dyDescent="0.25">
      <c r="A59" s="334" t="s">
        <v>264</v>
      </c>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42" t="s">
        <v>475</v>
      </c>
      <c r="AL59" s="342"/>
      <c r="AM59" s="342" t="s">
        <v>475</v>
      </c>
      <c r="AN59" s="342"/>
      <c r="AO59" s="149" t="s">
        <v>475</v>
      </c>
      <c r="AP59" s="149" t="s">
        <v>475</v>
      </c>
      <c r="AQ59" s="69"/>
    </row>
    <row r="60" spans="1:43" ht="27.75" customHeight="1" x14ac:dyDescent="0.25">
      <c r="A60" s="336" t="s">
        <v>263</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8"/>
      <c r="AK60" s="342" t="s">
        <v>475</v>
      </c>
      <c r="AL60" s="342"/>
      <c r="AM60" s="342" t="s">
        <v>475</v>
      </c>
      <c r="AN60" s="342"/>
      <c r="AO60" s="149" t="s">
        <v>475</v>
      </c>
      <c r="AP60" s="149" t="s">
        <v>475</v>
      </c>
      <c r="AQ60" s="73"/>
    </row>
    <row r="61" spans="1:43" ht="11.25" customHeight="1" x14ac:dyDescent="0.25">
      <c r="A61" s="334" t="s">
        <v>255</v>
      </c>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42" t="s">
        <v>475</v>
      </c>
      <c r="AL61" s="342"/>
      <c r="AM61" s="342" t="s">
        <v>475</v>
      </c>
      <c r="AN61" s="342"/>
      <c r="AO61" s="149" t="s">
        <v>475</v>
      </c>
      <c r="AP61" s="149" t="s">
        <v>475</v>
      </c>
      <c r="AQ61" s="69"/>
    </row>
    <row r="62" spans="1:43" ht="15" customHeight="1" x14ac:dyDescent="0.25">
      <c r="A62" s="336" t="s">
        <v>256</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8"/>
      <c r="AK62" s="342" t="s">
        <v>475</v>
      </c>
      <c r="AL62" s="342"/>
      <c r="AM62" s="342" t="s">
        <v>475</v>
      </c>
      <c r="AN62" s="342"/>
      <c r="AO62" s="149" t="s">
        <v>475</v>
      </c>
      <c r="AP62" s="149" t="s">
        <v>475</v>
      </c>
      <c r="AQ62" s="73"/>
    </row>
    <row r="63" spans="1:43" ht="12" customHeight="1" x14ac:dyDescent="0.25">
      <c r="A63" s="334" t="s">
        <v>254</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42" t="s">
        <v>475</v>
      </c>
      <c r="AL63" s="342"/>
      <c r="AM63" s="342" t="s">
        <v>475</v>
      </c>
      <c r="AN63" s="342"/>
      <c r="AO63" s="149" t="s">
        <v>475</v>
      </c>
      <c r="AP63" s="149" t="s">
        <v>475</v>
      </c>
      <c r="AQ63" s="69"/>
    </row>
    <row r="64" spans="1:43" ht="12.75" customHeight="1" x14ac:dyDescent="0.25">
      <c r="A64" s="327" t="s">
        <v>262</v>
      </c>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42" t="s">
        <v>475</v>
      </c>
      <c r="AL64" s="342"/>
      <c r="AM64" s="342" t="s">
        <v>475</v>
      </c>
      <c r="AN64" s="342"/>
      <c r="AO64" s="149" t="s">
        <v>475</v>
      </c>
      <c r="AP64" s="149" t="s">
        <v>475</v>
      </c>
      <c r="AQ64" s="73"/>
    </row>
    <row r="65" spans="1:43" ht="12" customHeight="1" x14ac:dyDescent="0.25">
      <c r="A65" s="334" t="s">
        <v>253</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42" t="s">
        <v>475</v>
      </c>
      <c r="AL65" s="342"/>
      <c r="AM65" s="342" t="s">
        <v>475</v>
      </c>
      <c r="AN65" s="342"/>
      <c r="AO65" s="149" t="s">
        <v>475</v>
      </c>
      <c r="AP65" s="149" t="s">
        <v>475</v>
      </c>
      <c r="AQ65" s="69"/>
    </row>
    <row r="66" spans="1:43" ht="12.75" customHeight="1" thickBot="1" x14ac:dyDescent="0.3">
      <c r="A66" s="343" t="s">
        <v>261</v>
      </c>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5"/>
      <c r="AK66" s="342" t="s">
        <v>475</v>
      </c>
      <c r="AL66" s="342"/>
      <c r="AM66" s="342" t="s">
        <v>475</v>
      </c>
      <c r="AN66" s="342"/>
      <c r="AO66" s="149" t="s">
        <v>475</v>
      </c>
      <c r="AP66" s="149" t="s">
        <v>475</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39" t="s">
        <v>260</v>
      </c>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1" t="s">
        <v>3</v>
      </c>
      <c r="AL68" s="341"/>
      <c r="AM68" s="341" t="s">
        <v>259</v>
      </c>
      <c r="AN68" s="341"/>
      <c r="AO68" s="150" t="s">
        <v>258</v>
      </c>
      <c r="AP68" s="150" t="s">
        <v>257</v>
      </c>
      <c r="AQ68" s="69"/>
    </row>
    <row r="69" spans="1:43" ht="14.25" customHeight="1" x14ac:dyDescent="0.25">
      <c r="A69" s="336" t="s">
        <v>256</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8"/>
      <c r="AK69" s="329" t="s">
        <v>475</v>
      </c>
      <c r="AL69" s="329"/>
      <c r="AM69" s="330" t="s">
        <v>475</v>
      </c>
      <c r="AN69" s="330"/>
      <c r="AO69" s="151" t="s">
        <v>475</v>
      </c>
      <c r="AP69" s="151" t="s">
        <v>475</v>
      </c>
      <c r="AQ69" s="73"/>
    </row>
    <row r="70" spans="1:43" ht="12" customHeight="1" x14ac:dyDescent="0.25">
      <c r="A70" s="334" t="s">
        <v>255</v>
      </c>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29" t="s">
        <v>475</v>
      </c>
      <c r="AL70" s="329"/>
      <c r="AM70" s="330" t="s">
        <v>475</v>
      </c>
      <c r="AN70" s="330"/>
      <c r="AO70" s="151" t="s">
        <v>475</v>
      </c>
      <c r="AP70" s="151" t="s">
        <v>475</v>
      </c>
      <c r="AQ70" s="69"/>
    </row>
    <row r="71" spans="1:43" ht="12" customHeight="1" x14ac:dyDescent="0.25">
      <c r="A71" s="334" t="s">
        <v>254</v>
      </c>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29" t="s">
        <v>475</v>
      </c>
      <c r="AL71" s="329"/>
      <c r="AM71" s="330" t="s">
        <v>475</v>
      </c>
      <c r="AN71" s="330"/>
      <c r="AO71" s="151" t="s">
        <v>475</v>
      </c>
      <c r="AP71" s="151" t="s">
        <v>475</v>
      </c>
      <c r="AQ71" s="69"/>
    </row>
    <row r="72" spans="1:43" ht="12" customHeight="1" x14ac:dyDescent="0.25">
      <c r="A72" s="334" t="s">
        <v>253</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29" t="s">
        <v>475</v>
      </c>
      <c r="AL72" s="329"/>
      <c r="AM72" s="330" t="s">
        <v>475</v>
      </c>
      <c r="AN72" s="330"/>
      <c r="AO72" s="151" t="s">
        <v>475</v>
      </c>
      <c r="AP72" s="151" t="s">
        <v>475</v>
      </c>
      <c r="AQ72" s="69"/>
    </row>
    <row r="73" spans="1:43" ht="12" customHeight="1" x14ac:dyDescent="0.25">
      <c r="A73" s="334" t="s">
        <v>252</v>
      </c>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29" t="s">
        <v>475</v>
      </c>
      <c r="AL73" s="329"/>
      <c r="AM73" s="330" t="s">
        <v>475</v>
      </c>
      <c r="AN73" s="330"/>
      <c r="AO73" s="151" t="s">
        <v>475</v>
      </c>
      <c r="AP73" s="151" t="s">
        <v>475</v>
      </c>
      <c r="AQ73" s="69"/>
    </row>
    <row r="74" spans="1:43" ht="12" customHeight="1" x14ac:dyDescent="0.25">
      <c r="A74" s="334" t="s">
        <v>251</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29" t="s">
        <v>475</v>
      </c>
      <c r="AL74" s="329"/>
      <c r="AM74" s="330" t="s">
        <v>475</v>
      </c>
      <c r="AN74" s="330"/>
      <c r="AO74" s="151" t="s">
        <v>475</v>
      </c>
      <c r="AP74" s="151" t="s">
        <v>475</v>
      </c>
      <c r="AQ74" s="69"/>
    </row>
    <row r="75" spans="1:43" ht="12.75" customHeight="1" x14ac:dyDescent="0.25">
      <c r="A75" s="334" t="s">
        <v>250</v>
      </c>
      <c r="B75" s="335"/>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29" t="s">
        <v>475</v>
      </c>
      <c r="AL75" s="329"/>
      <c r="AM75" s="330" t="s">
        <v>475</v>
      </c>
      <c r="AN75" s="330"/>
      <c r="AO75" s="151" t="s">
        <v>475</v>
      </c>
      <c r="AP75" s="151" t="s">
        <v>475</v>
      </c>
      <c r="AQ75" s="69"/>
    </row>
    <row r="76" spans="1:43" ht="12.75" customHeight="1" x14ac:dyDescent="0.25">
      <c r="A76" s="334" t="s">
        <v>249</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29" t="s">
        <v>475</v>
      </c>
      <c r="AL76" s="329"/>
      <c r="AM76" s="330" t="s">
        <v>475</v>
      </c>
      <c r="AN76" s="330"/>
      <c r="AO76" s="151" t="s">
        <v>475</v>
      </c>
      <c r="AP76" s="151" t="s">
        <v>475</v>
      </c>
      <c r="AQ76" s="69"/>
    </row>
    <row r="77" spans="1:43" ht="12" customHeight="1" x14ac:dyDescent="0.25">
      <c r="A77" s="327" t="s">
        <v>248</v>
      </c>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9" t="s">
        <v>475</v>
      </c>
      <c r="AL77" s="329"/>
      <c r="AM77" s="330" t="s">
        <v>475</v>
      </c>
      <c r="AN77" s="330"/>
      <c r="AO77" s="151" t="s">
        <v>475</v>
      </c>
      <c r="AP77" s="151" t="s">
        <v>475</v>
      </c>
      <c r="AQ77" s="73"/>
    </row>
    <row r="78" spans="1:43" ht="12" customHeight="1" x14ac:dyDescent="0.25">
      <c r="A78" s="327" t="s">
        <v>247</v>
      </c>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9" t="s">
        <v>475</v>
      </c>
      <c r="AL78" s="329"/>
      <c r="AM78" s="330" t="s">
        <v>475</v>
      </c>
      <c r="AN78" s="330"/>
      <c r="AO78" s="151" t="s">
        <v>475</v>
      </c>
      <c r="AP78" s="151" t="s">
        <v>475</v>
      </c>
      <c r="AQ78" s="73"/>
    </row>
    <row r="79" spans="1:43" ht="12" customHeight="1" x14ac:dyDescent="0.25">
      <c r="A79" s="334" t="s">
        <v>246</v>
      </c>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29" t="s">
        <v>475</v>
      </c>
      <c r="AL79" s="329"/>
      <c r="AM79" s="330" t="s">
        <v>475</v>
      </c>
      <c r="AN79" s="330"/>
      <c r="AO79" s="151" t="s">
        <v>475</v>
      </c>
      <c r="AP79" s="151" t="s">
        <v>475</v>
      </c>
      <c r="AQ79" s="63"/>
    </row>
    <row r="80" spans="1:43" ht="13.5" customHeight="1" x14ac:dyDescent="0.25">
      <c r="A80" s="336" t="s">
        <v>245</v>
      </c>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8"/>
      <c r="AK80" s="329" t="s">
        <v>475</v>
      </c>
      <c r="AL80" s="329"/>
      <c r="AM80" s="330" t="s">
        <v>475</v>
      </c>
      <c r="AN80" s="330"/>
      <c r="AO80" s="151" t="s">
        <v>475</v>
      </c>
      <c r="AP80" s="151" t="s">
        <v>475</v>
      </c>
      <c r="AQ80" s="73"/>
    </row>
    <row r="81" spans="1:44" x14ac:dyDescent="0.25">
      <c r="A81" s="336" t="s">
        <v>244</v>
      </c>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8"/>
      <c r="AK81" s="329" t="s">
        <v>475</v>
      </c>
      <c r="AL81" s="329"/>
      <c r="AM81" s="330" t="s">
        <v>475</v>
      </c>
      <c r="AN81" s="330"/>
      <c r="AO81" s="151" t="s">
        <v>475</v>
      </c>
      <c r="AP81" s="151" t="s">
        <v>475</v>
      </c>
      <c r="AQ81" s="73"/>
    </row>
    <row r="82" spans="1:44" ht="14.25" customHeight="1" x14ac:dyDescent="0.25">
      <c r="A82" s="331" t="s">
        <v>243</v>
      </c>
      <c r="B82" s="332"/>
      <c r="C82" s="332"/>
      <c r="D82" s="333"/>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29" t="s">
        <v>475</v>
      </c>
      <c r="AL82" s="329"/>
      <c r="AM82" s="330" t="s">
        <v>475</v>
      </c>
      <c r="AN82" s="330"/>
      <c r="AO82" s="151" t="s">
        <v>475</v>
      </c>
      <c r="AP82" s="151" t="s">
        <v>475</v>
      </c>
      <c r="AQ82" s="73"/>
    </row>
    <row r="83" spans="1:44" x14ac:dyDescent="0.25">
      <c r="A83" s="331" t="s">
        <v>242</v>
      </c>
      <c r="B83" s="332"/>
      <c r="C83" s="332"/>
      <c r="D83" s="333"/>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29" t="s">
        <v>475</v>
      </c>
      <c r="AL83" s="329"/>
      <c r="AM83" s="330" t="s">
        <v>475</v>
      </c>
      <c r="AN83" s="330"/>
      <c r="AO83" s="151" t="s">
        <v>475</v>
      </c>
      <c r="AP83" s="151" t="s">
        <v>475</v>
      </c>
      <c r="AQ83" s="63"/>
    </row>
    <row r="84" spans="1:44" ht="12" customHeight="1" thickBot="1" x14ac:dyDescent="0.3">
      <c r="A84" s="71" t="s">
        <v>241</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29" t="s">
        <v>475</v>
      </c>
      <c r="AL84" s="329"/>
      <c r="AM84" s="330" t="s">
        <v>475</v>
      </c>
      <c r="AN84" s="330"/>
      <c r="AO84" s="151" t="s">
        <v>475</v>
      </c>
      <c r="AP84" s="151" t="s">
        <v>475</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240</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239</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238</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237</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236</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M42:AN42"/>
    <mergeCell ref="A43:AJ43"/>
    <mergeCell ref="AK43:AL43"/>
    <mergeCell ref="AM43:AN43"/>
    <mergeCell ref="A44:AJ44"/>
    <mergeCell ref="AK44:AL44"/>
    <mergeCell ref="AM44:AN44"/>
    <mergeCell ref="A45:AJ45"/>
    <mergeCell ref="AK45:AL45"/>
    <mergeCell ref="AM45:AN45"/>
    <mergeCell ref="A47:AJ47"/>
    <mergeCell ref="AK47:AL47"/>
    <mergeCell ref="AM47:AN47"/>
    <mergeCell ref="A48:AJ48"/>
    <mergeCell ref="AK48:AL48"/>
    <mergeCell ref="AM48:AN48"/>
    <mergeCell ref="A49:AJ49"/>
    <mergeCell ref="AK49:AL49"/>
    <mergeCell ref="AM49:AN49"/>
    <mergeCell ref="A50:AJ50"/>
    <mergeCell ref="AK50:AL50"/>
    <mergeCell ref="AM50:AN50"/>
    <mergeCell ref="A51:AJ51"/>
    <mergeCell ref="AK51:AL51"/>
    <mergeCell ref="AM51:AN51"/>
    <mergeCell ref="A53:AJ53"/>
    <mergeCell ref="AK53:AL53"/>
    <mergeCell ref="AM53:AN53"/>
    <mergeCell ref="A54:AJ54"/>
    <mergeCell ref="AK54:AL54"/>
    <mergeCell ref="AM54:AN54"/>
    <mergeCell ref="A55:AJ55"/>
    <mergeCell ref="AK55:AL55"/>
    <mergeCell ref="AM55:AN55"/>
    <mergeCell ref="A56:AJ56"/>
    <mergeCell ref="AK56:AL56"/>
    <mergeCell ref="AM56:AN56"/>
    <mergeCell ref="A57:AJ57"/>
    <mergeCell ref="AK57:AL57"/>
    <mergeCell ref="AM57:AN57"/>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3:AJ73"/>
    <mergeCell ref="AK73:AL73"/>
    <mergeCell ref="AM73:AN73"/>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s>
  <pageMargins left="0.51181102362204722" right="0.11811023622047245" top="0.19685039370078741" bottom="0.27559055118110237" header="0" footer="0"/>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0" zoomScale="80" zoomScaleSheetLayoutView="80" workbookViewId="0">
      <selection activeCell="G40" sqref="G40"/>
    </sheetView>
  </sheetViews>
  <sheetFormatPr defaultRowHeight="15.75" x14ac:dyDescent="0.25"/>
  <cols>
    <col min="1" max="1" width="7.7109375" style="38" customWidth="1"/>
    <col min="2" max="2" width="55.140625" style="38" customWidth="1"/>
    <col min="3" max="3" width="14" style="38" customWidth="1"/>
    <col min="4" max="4" width="14.7109375" style="38" customWidth="1"/>
    <col min="5" max="6" width="9.140625" style="38" hidden="1" customWidth="1"/>
    <col min="7" max="7" width="10.85546875" style="38" customWidth="1"/>
    <col min="8" max="8" width="13.5703125" style="38"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61</v>
      </c>
    </row>
    <row r="2" spans="1:44" hidden="1" x14ac:dyDescent="0.25">
      <c r="K2" s="107"/>
      <c r="L2" s="104" t="s">
        <v>9</v>
      </c>
    </row>
    <row r="3" spans="1:44" hidden="1" x14ac:dyDescent="0.25">
      <c r="K3" s="107"/>
      <c r="L3" s="104" t="s">
        <v>60</v>
      </c>
    </row>
    <row r="4" spans="1:44" ht="18.75" x14ac:dyDescent="0.3">
      <c r="K4" s="13"/>
    </row>
    <row r="5" spans="1:44" x14ac:dyDescent="0.25">
      <c r="A5" s="273" t="str">
        <f>'1. паспорт местоположение'!A5:C5</f>
        <v>Год раскрытия информации: 2025 год</v>
      </c>
      <c r="B5" s="273"/>
      <c r="C5" s="273"/>
      <c r="D5" s="273"/>
      <c r="E5" s="273"/>
      <c r="F5" s="273"/>
      <c r="G5" s="273"/>
      <c r="H5" s="273"/>
      <c r="I5" s="273"/>
      <c r="J5" s="273"/>
      <c r="K5" s="273"/>
      <c r="L5" s="273"/>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81" t="s">
        <v>8</v>
      </c>
      <c r="B7" s="281"/>
      <c r="C7" s="281"/>
      <c r="D7" s="281"/>
      <c r="E7" s="281"/>
      <c r="F7" s="281"/>
      <c r="G7" s="281"/>
      <c r="H7" s="281"/>
      <c r="I7" s="281"/>
      <c r="J7" s="281"/>
      <c r="K7" s="281"/>
      <c r="L7" s="281"/>
    </row>
    <row r="8" spans="1:44" ht="9.75" customHeight="1" x14ac:dyDescent="0.25">
      <c r="A8" s="281"/>
      <c r="B8" s="281"/>
      <c r="C8" s="281"/>
      <c r="D8" s="281"/>
      <c r="E8" s="281"/>
      <c r="F8" s="281"/>
      <c r="G8" s="281"/>
      <c r="H8" s="281"/>
      <c r="I8" s="281"/>
      <c r="J8" s="281"/>
      <c r="K8" s="281"/>
      <c r="L8" s="281"/>
    </row>
    <row r="9" spans="1:44" x14ac:dyDescent="0.25">
      <c r="A9" s="282" t="str">
        <f>'3.3 паспорт описание'!A9:C9</f>
        <v>ООО ХК "СДС-Энерго"</v>
      </c>
      <c r="B9" s="282"/>
      <c r="C9" s="282"/>
      <c r="D9" s="282"/>
      <c r="E9" s="282"/>
      <c r="F9" s="282"/>
      <c r="G9" s="282"/>
      <c r="H9" s="282"/>
      <c r="I9" s="282"/>
      <c r="J9" s="282"/>
      <c r="K9" s="282"/>
      <c r="L9" s="282"/>
    </row>
    <row r="10" spans="1:44" x14ac:dyDescent="0.25">
      <c r="A10" s="285" t="s">
        <v>7</v>
      </c>
      <c r="B10" s="285"/>
      <c r="C10" s="285"/>
      <c r="D10" s="285"/>
      <c r="E10" s="285"/>
      <c r="F10" s="285"/>
      <c r="G10" s="285"/>
      <c r="H10" s="285"/>
      <c r="I10" s="285"/>
      <c r="J10" s="285"/>
      <c r="K10" s="285"/>
      <c r="L10" s="285"/>
    </row>
    <row r="11" spans="1:44" ht="11.25" customHeight="1" x14ac:dyDescent="0.25">
      <c r="A11" s="281"/>
      <c r="B11" s="281"/>
      <c r="C11" s="281"/>
      <c r="D11" s="281"/>
      <c r="E11" s="281"/>
      <c r="F11" s="281"/>
      <c r="G11" s="281"/>
      <c r="H11" s="281"/>
      <c r="I11" s="281"/>
      <c r="J11" s="281"/>
      <c r="K11" s="281"/>
      <c r="L11" s="281"/>
    </row>
    <row r="12" spans="1:44" x14ac:dyDescent="0.25">
      <c r="A12" s="282" t="str">
        <f>'3.3 паспорт описание'!A12:C12</f>
        <v>O_1.2.1.1.2</v>
      </c>
      <c r="B12" s="282"/>
      <c r="C12" s="282"/>
      <c r="D12" s="282"/>
      <c r="E12" s="282"/>
      <c r="F12" s="282"/>
      <c r="G12" s="282"/>
      <c r="H12" s="282"/>
      <c r="I12" s="282"/>
      <c r="J12" s="282"/>
      <c r="K12" s="282"/>
      <c r="L12" s="282"/>
    </row>
    <row r="13" spans="1:44" x14ac:dyDescent="0.25">
      <c r="A13" s="285" t="s">
        <v>6</v>
      </c>
      <c r="B13" s="285"/>
      <c r="C13" s="285"/>
      <c r="D13" s="285"/>
      <c r="E13" s="285"/>
      <c r="F13" s="285"/>
      <c r="G13" s="285"/>
      <c r="H13" s="285"/>
      <c r="I13" s="285"/>
      <c r="J13" s="285"/>
      <c r="K13" s="285"/>
      <c r="L13" s="285"/>
    </row>
    <row r="14" spans="1:44" ht="12.75" customHeight="1" x14ac:dyDescent="0.25">
      <c r="A14" s="286"/>
      <c r="B14" s="286"/>
      <c r="C14" s="286"/>
      <c r="D14" s="286"/>
      <c r="E14" s="286"/>
      <c r="F14" s="286"/>
      <c r="G14" s="286"/>
      <c r="H14" s="286"/>
      <c r="I14" s="286"/>
      <c r="J14" s="286"/>
      <c r="K14" s="286"/>
      <c r="L14" s="286"/>
    </row>
    <row r="15" spans="1:44" ht="30.75" customHeight="1" x14ac:dyDescent="0.25">
      <c r="A15" s="379" t="str">
        <f>'3.3 паспорт описание'!A15:C15</f>
        <v>Реконструкция РУ-6 кВ, РЗА  ПС 35/6 кВ № 41 с установкой блок-модулей 1, 2 сек.6 кВ с ОПУ (ПИР - 2016 г., СМР, ввод - 2026 г.)</v>
      </c>
      <c r="B15" s="379"/>
      <c r="C15" s="379"/>
      <c r="D15" s="379"/>
      <c r="E15" s="379"/>
      <c r="F15" s="379"/>
      <c r="G15" s="379"/>
      <c r="H15" s="379"/>
      <c r="I15" s="379"/>
      <c r="J15" s="379"/>
      <c r="K15" s="379"/>
      <c r="L15" s="379"/>
    </row>
    <row r="16" spans="1:44" x14ac:dyDescent="0.25">
      <c r="A16" s="285" t="s">
        <v>5</v>
      </c>
      <c r="B16" s="285"/>
      <c r="C16" s="285"/>
      <c r="D16" s="285"/>
      <c r="E16" s="285"/>
      <c r="F16" s="285"/>
      <c r="G16" s="285"/>
      <c r="H16" s="285"/>
      <c r="I16" s="285"/>
      <c r="J16" s="285"/>
      <c r="K16" s="285"/>
      <c r="L16" s="285"/>
    </row>
    <row r="17" spans="1:12" ht="15.75" customHeight="1" x14ac:dyDescent="0.25">
      <c r="L17" s="49"/>
    </row>
    <row r="18" spans="1:12" ht="15.75" customHeight="1" x14ac:dyDescent="0.25">
      <c r="A18" s="396" t="s">
        <v>428</v>
      </c>
      <c r="B18" s="396"/>
      <c r="C18" s="396"/>
      <c r="D18" s="396"/>
      <c r="E18" s="396"/>
      <c r="F18" s="396"/>
      <c r="G18" s="396"/>
      <c r="H18" s="396"/>
      <c r="I18" s="396"/>
      <c r="J18" s="396"/>
      <c r="K18" s="396"/>
      <c r="L18" s="396"/>
    </row>
    <row r="19" spans="1:12" x14ac:dyDescent="0.25">
      <c r="A19" s="39"/>
      <c r="B19" s="39"/>
      <c r="C19" s="48"/>
      <c r="D19" s="48"/>
      <c r="E19" s="48"/>
      <c r="F19" s="48"/>
      <c r="G19" s="48"/>
      <c r="H19" s="48"/>
      <c r="I19" s="48"/>
      <c r="J19" s="48"/>
      <c r="K19" s="48"/>
      <c r="L19" s="48"/>
    </row>
    <row r="20" spans="1:12" ht="22.5" customHeight="1" x14ac:dyDescent="0.25">
      <c r="A20" s="386" t="s">
        <v>205</v>
      </c>
      <c r="B20" s="386" t="s">
        <v>204</v>
      </c>
      <c r="C20" s="392" t="s">
        <v>365</v>
      </c>
      <c r="D20" s="392"/>
      <c r="E20" s="392"/>
      <c r="F20" s="392"/>
      <c r="G20" s="392"/>
      <c r="H20" s="392"/>
      <c r="I20" s="387" t="s">
        <v>203</v>
      </c>
      <c r="J20" s="389" t="s">
        <v>367</v>
      </c>
      <c r="K20" s="386" t="s">
        <v>202</v>
      </c>
      <c r="L20" s="388" t="s">
        <v>366</v>
      </c>
    </row>
    <row r="21" spans="1:12" ht="58.5" customHeight="1" x14ac:dyDescent="0.25">
      <c r="A21" s="386"/>
      <c r="B21" s="386"/>
      <c r="C21" s="393" t="s">
        <v>1</v>
      </c>
      <c r="D21" s="393"/>
      <c r="E21" s="84"/>
      <c r="F21" s="85"/>
      <c r="G21" s="394" t="s">
        <v>493</v>
      </c>
      <c r="H21" s="395"/>
      <c r="I21" s="387"/>
      <c r="J21" s="390"/>
      <c r="K21" s="386"/>
      <c r="L21" s="388"/>
    </row>
    <row r="22" spans="1:12" ht="57" customHeight="1" x14ac:dyDescent="0.25">
      <c r="A22" s="386"/>
      <c r="B22" s="386"/>
      <c r="C22" s="47" t="s">
        <v>511</v>
      </c>
      <c r="D22" s="47" t="s">
        <v>512</v>
      </c>
      <c r="E22" s="47" t="s">
        <v>201</v>
      </c>
      <c r="F22" s="47" t="s">
        <v>200</v>
      </c>
      <c r="G22" s="47" t="s">
        <v>511</v>
      </c>
      <c r="H22" s="47" t="s">
        <v>562</v>
      </c>
      <c r="I22" s="387"/>
      <c r="J22" s="391"/>
      <c r="K22" s="386"/>
      <c r="L22" s="388"/>
    </row>
    <row r="23" spans="1:12" x14ac:dyDescent="0.25">
      <c r="A23" s="41">
        <v>1</v>
      </c>
      <c r="B23" s="41">
        <v>2</v>
      </c>
      <c r="C23" s="47">
        <v>7</v>
      </c>
      <c r="D23" s="47">
        <v>8</v>
      </c>
      <c r="E23" s="47">
        <v>5</v>
      </c>
      <c r="F23" s="47">
        <v>6</v>
      </c>
      <c r="G23" s="47">
        <v>7</v>
      </c>
      <c r="H23" s="47">
        <v>8</v>
      </c>
      <c r="I23" s="47">
        <v>9</v>
      </c>
      <c r="J23" s="47">
        <v>10</v>
      </c>
      <c r="K23" s="47">
        <v>11</v>
      </c>
      <c r="L23" s="47">
        <v>12</v>
      </c>
    </row>
    <row r="24" spans="1:12" x14ac:dyDescent="0.25">
      <c r="A24" s="44">
        <v>1</v>
      </c>
      <c r="B24" s="45" t="s">
        <v>199</v>
      </c>
      <c r="C24" s="222" t="s">
        <v>314</v>
      </c>
      <c r="D24" s="222" t="s">
        <v>314</v>
      </c>
      <c r="E24" s="222" t="s">
        <v>314</v>
      </c>
      <c r="F24" s="222" t="s">
        <v>314</v>
      </c>
      <c r="G24" s="222" t="s">
        <v>314</v>
      </c>
      <c r="H24" s="222" t="s">
        <v>314</v>
      </c>
      <c r="I24" s="46"/>
      <c r="J24" s="46"/>
      <c r="K24" s="43"/>
      <c r="L24" s="50"/>
    </row>
    <row r="25" spans="1:12" ht="47.25" x14ac:dyDescent="0.25">
      <c r="A25" s="44" t="s">
        <v>198</v>
      </c>
      <c r="B25" s="108" t="s">
        <v>372</v>
      </c>
      <c r="C25" s="222" t="s">
        <v>464</v>
      </c>
      <c r="D25" s="222" t="s">
        <v>464</v>
      </c>
      <c r="E25" s="222" t="s">
        <v>464</v>
      </c>
      <c r="F25" s="222" t="s">
        <v>464</v>
      </c>
      <c r="G25" s="222" t="s">
        <v>464</v>
      </c>
      <c r="H25" s="222" t="s">
        <v>464</v>
      </c>
      <c r="I25" s="112" t="s">
        <v>314</v>
      </c>
      <c r="J25" s="112" t="s">
        <v>314</v>
      </c>
      <c r="K25" s="112" t="s">
        <v>314</v>
      </c>
      <c r="L25" s="112" t="s">
        <v>314</v>
      </c>
    </row>
    <row r="26" spans="1:12" s="40" customFormat="1" ht="47.25" x14ac:dyDescent="0.25">
      <c r="A26" s="44" t="s">
        <v>197</v>
      </c>
      <c r="B26" s="108" t="s">
        <v>374</v>
      </c>
      <c r="C26" s="222" t="s">
        <v>464</v>
      </c>
      <c r="D26" s="222" t="s">
        <v>464</v>
      </c>
      <c r="E26" s="222" t="s">
        <v>464</v>
      </c>
      <c r="F26" s="222" t="s">
        <v>464</v>
      </c>
      <c r="G26" s="222" t="s">
        <v>464</v>
      </c>
      <c r="H26" s="222" t="s">
        <v>464</v>
      </c>
      <c r="I26" s="112" t="s">
        <v>314</v>
      </c>
      <c r="J26" s="112" t="s">
        <v>314</v>
      </c>
      <c r="K26" s="112" t="s">
        <v>314</v>
      </c>
      <c r="L26" s="112" t="s">
        <v>314</v>
      </c>
    </row>
    <row r="27" spans="1:12" s="40" customFormat="1" ht="47.25" x14ac:dyDescent="0.25">
      <c r="A27" s="44" t="s">
        <v>373</v>
      </c>
      <c r="B27" s="108" t="s">
        <v>378</v>
      </c>
      <c r="C27" s="222" t="s">
        <v>464</v>
      </c>
      <c r="D27" s="222" t="s">
        <v>464</v>
      </c>
      <c r="E27" s="222" t="s">
        <v>464</v>
      </c>
      <c r="F27" s="222" t="s">
        <v>464</v>
      </c>
      <c r="G27" s="222" t="s">
        <v>464</v>
      </c>
      <c r="H27" s="222" t="s">
        <v>464</v>
      </c>
      <c r="I27" s="112" t="s">
        <v>314</v>
      </c>
      <c r="J27" s="112" t="s">
        <v>314</v>
      </c>
      <c r="K27" s="112" t="s">
        <v>314</v>
      </c>
      <c r="L27" s="112" t="s">
        <v>314</v>
      </c>
    </row>
    <row r="28" spans="1:12" s="40" customFormat="1" ht="47.25" x14ac:dyDescent="0.25">
      <c r="A28" s="44" t="s">
        <v>196</v>
      </c>
      <c r="B28" s="108" t="s">
        <v>377</v>
      </c>
      <c r="C28" s="222" t="s">
        <v>464</v>
      </c>
      <c r="D28" s="222" t="s">
        <v>464</v>
      </c>
      <c r="E28" s="222" t="s">
        <v>464</v>
      </c>
      <c r="F28" s="222" t="s">
        <v>464</v>
      </c>
      <c r="G28" s="222" t="s">
        <v>464</v>
      </c>
      <c r="H28" s="222" t="s">
        <v>464</v>
      </c>
      <c r="I28" s="112" t="s">
        <v>314</v>
      </c>
      <c r="J28" s="112" t="s">
        <v>314</v>
      </c>
      <c r="K28" s="112" t="s">
        <v>314</v>
      </c>
      <c r="L28" s="112" t="s">
        <v>314</v>
      </c>
    </row>
    <row r="29" spans="1:12" s="40" customFormat="1" ht="47.25" x14ac:dyDescent="0.25">
      <c r="A29" s="44" t="s">
        <v>195</v>
      </c>
      <c r="B29" s="108" t="s">
        <v>379</v>
      </c>
      <c r="C29" s="222" t="s">
        <v>464</v>
      </c>
      <c r="D29" s="222" t="s">
        <v>464</v>
      </c>
      <c r="E29" s="222" t="s">
        <v>464</v>
      </c>
      <c r="F29" s="222" t="s">
        <v>464</v>
      </c>
      <c r="G29" s="222" t="s">
        <v>464</v>
      </c>
      <c r="H29" s="222" t="s">
        <v>464</v>
      </c>
      <c r="I29" s="112" t="s">
        <v>314</v>
      </c>
      <c r="J29" s="112" t="s">
        <v>314</v>
      </c>
      <c r="K29" s="112" t="s">
        <v>314</v>
      </c>
      <c r="L29" s="112" t="s">
        <v>314</v>
      </c>
    </row>
    <row r="30" spans="1:12" s="40" customFormat="1" ht="47.25" x14ac:dyDescent="0.25">
      <c r="A30" s="44" t="s">
        <v>194</v>
      </c>
      <c r="B30" s="108" t="s">
        <v>375</v>
      </c>
      <c r="C30" s="222" t="s">
        <v>513</v>
      </c>
      <c r="D30" s="222" t="s">
        <v>513</v>
      </c>
      <c r="E30" s="222" t="s">
        <v>464</v>
      </c>
      <c r="F30" s="222" t="s">
        <v>464</v>
      </c>
      <c r="G30" s="222" t="s">
        <v>513</v>
      </c>
      <c r="H30" s="222" t="s">
        <v>513</v>
      </c>
      <c r="I30" s="112" t="s">
        <v>314</v>
      </c>
      <c r="J30" s="112" t="s">
        <v>314</v>
      </c>
      <c r="K30" s="112" t="s">
        <v>314</v>
      </c>
      <c r="L30" s="112" t="s">
        <v>314</v>
      </c>
    </row>
    <row r="31" spans="1:12" s="40" customFormat="1" ht="47.25" x14ac:dyDescent="0.25">
      <c r="A31" s="44" t="s">
        <v>192</v>
      </c>
      <c r="B31" s="108" t="s">
        <v>380</v>
      </c>
      <c r="C31" s="222" t="s">
        <v>513</v>
      </c>
      <c r="D31" s="222" t="s">
        <v>513</v>
      </c>
      <c r="E31" s="222" t="s">
        <v>464</v>
      </c>
      <c r="F31" s="222" t="s">
        <v>464</v>
      </c>
      <c r="G31" s="222" t="s">
        <v>513</v>
      </c>
      <c r="H31" s="222" t="s">
        <v>513</v>
      </c>
      <c r="I31" s="112" t="s">
        <v>314</v>
      </c>
      <c r="J31" s="112" t="s">
        <v>314</v>
      </c>
      <c r="K31" s="112" t="s">
        <v>314</v>
      </c>
      <c r="L31" s="112" t="s">
        <v>314</v>
      </c>
    </row>
    <row r="32" spans="1:12" s="40" customFormat="1" ht="47.25" x14ac:dyDescent="0.25">
      <c r="A32" s="44" t="s">
        <v>391</v>
      </c>
      <c r="B32" s="108" t="s">
        <v>310</v>
      </c>
      <c r="C32" s="222" t="s">
        <v>464</v>
      </c>
      <c r="D32" s="222" t="s">
        <v>464</v>
      </c>
      <c r="E32" s="222" t="s">
        <v>464</v>
      </c>
      <c r="F32" s="222" t="s">
        <v>464</v>
      </c>
      <c r="G32" s="222" t="s">
        <v>464</v>
      </c>
      <c r="H32" s="222" t="s">
        <v>464</v>
      </c>
      <c r="I32" s="112" t="s">
        <v>314</v>
      </c>
      <c r="J32" s="112" t="s">
        <v>314</v>
      </c>
      <c r="K32" s="112" t="s">
        <v>314</v>
      </c>
      <c r="L32" s="112" t="s">
        <v>314</v>
      </c>
    </row>
    <row r="33" spans="1:12" s="40" customFormat="1" ht="47.25" x14ac:dyDescent="0.25">
      <c r="A33" s="44" t="s">
        <v>392</v>
      </c>
      <c r="B33" s="108" t="s">
        <v>384</v>
      </c>
      <c r="C33" s="222" t="s">
        <v>464</v>
      </c>
      <c r="D33" s="222" t="s">
        <v>464</v>
      </c>
      <c r="E33" s="222" t="s">
        <v>464</v>
      </c>
      <c r="F33" s="222" t="s">
        <v>464</v>
      </c>
      <c r="G33" s="222" t="s">
        <v>464</v>
      </c>
      <c r="H33" s="222" t="s">
        <v>464</v>
      </c>
      <c r="I33" s="112" t="s">
        <v>314</v>
      </c>
      <c r="J33" s="112" t="s">
        <v>314</v>
      </c>
      <c r="K33" s="112" t="s">
        <v>314</v>
      </c>
      <c r="L33" s="112" t="s">
        <v>314</v>
      </c>
    </row>
    <row r="34" spans="1:12" s="40" customFormat="1" ht="47.25" x14ac:dyDescent="0.25">
      <c r="A34" s="44" t="s">
        <v>393</v>
      </c>
      <c r="B34" s="108" t="s">
        <v>193</v>
      </c>
      <c r="C34" s="222" t="s">
        <v>464</v>
      </c>
      <c r="D34" s="222" t="s">
        <v>464</v>
      </c>
      <c r="E34" s="222" t="s">
        <v>464</v>
      </c>
      <c r="F34" s="222" t="s">
        <v>464</v>
      </c>
      <c r="G34" s="222" t="s">
        <v>464</v>
      </c>
      <c r="H34" s="222" t="s">
        <v>464</v>
      </c>
      <c r="I34" s="112" t="s">
        <v>314</v>
      </c>
      <c r="J34" s="112" t="s">
        <v>314</v>
      </c>
      <c r="K34" s="112" t="s">
        <v>314</v>
      </c>
      <c r="L34" s="112" t="s">
        <v>314</v>
      </c>
    </row>
    <row r="35" spans="1:12" ht="47.25" x14ac:dyDescent="0.25">
      <c r="A35" s="44" t="s">
        <v>394</v>
      </c>
      <c r="B35" s="108" t="s">
        <v>376</v>
      </c>
      <c r="C35" s="222" t="s">
        <v>464</v>
      </c>
      <c r="D35" s="222" t="s">
        <v>464</v>
      </c>
      <c r="E35" s="222" t="s">
        <v>464</v>
      </c>
      <c r="F35" s="222" t="s">
        <v>464</v>
      </c>
      <c r="G35" s="222" t="s">
        <v>464</v>
      </c>
      <c r="H35" s="222" t="s">
        <v>464</v>
      </c>
      <c r="I35" s="112" t="s">
        <v>314</v>
      </c>
      <c r="J35" s="112" t="s">
        <v>314</v>
      </c>
      <c r="K35" s="112" t="s">
        <v>314</v>
      </c>
      <c r="L35" s="112" t="s">
        <v>314</v>
      </c>
    </row>
    <row r="36" spans="1:12" ht="47.25" x14ac:dyDescent="0.25">
      <c r="A36" s="44" t="s">
        <v>395</v>
      </c>
      <c r="B36" s="108" t="s">
        <v>191</v>
      </c>
      <c r="C36" s="222" t="s">
        <v>513</v>
      </c>
      <c r="D36" s="222" t="s">
        <v>513</v>
      </c>
      <c r="E36" s="222" t="s">
        <v>464</v>
      </c>
      <c r="F36" s="222" t="s">
        <v>464</v>
      </c>
      <c r="G36" s="222" t="s">
        <v>513</v>
      </c>
      <c r="H36" s="222" t="s">
        <v>513</v>
      </c>
      <c r="I36" s="112" t="s">
        <v>314</v>
      </c>
      <c r="J36" s="112" t="s">
        <v>314</v>
      </c>
      <c r="K36" s="112" t="s">
        <v>314</v>
      </c>
      <c r="L36" s="112" t="s">
        <v>314</v>
      </c>
    </row>
    <row r="37" spans="1:12" x14ac:dyDescent="0.25">
      <c r="A37" s="44">
        <v>2</v>
      </c>
      <c r="B37" s="109" t="s">
        <v>190</v>
      </c>
      <c r="C37" s="222" t="s">
        <v>314</v>
      </c>
      <c r="D37" s="222" t="s">
        <v>314</v>
      </c>
      <c r="E37" s="222" t="s">
        <v>314</v>
      </c>
      <c r="F37" s="222" t="s">
        <v>314</v>
      </c>
      <c r="G37" s="222" t="s">
        <v>314</v>
      </c>
      <c r="H37" s="222" t="s">
        <v>314</v>
      </c>
      <c r="I37" s="112" t="s">
        <v>314</v>
      </c>
      <c r="J37" s="112" t="s">
        <v>314</v>
      </c>
      <c r="K37" s="112" t="s">
        <v>314</v>
      </c>
      <c r="L37" s="112" t="s">
        <v>314</v>
      </c>
    </row>
    <row r="38" spans="1:12" ht="47.25" x14ac:dyDescent="0.25">
      <c r="A38" s="44" t="s">
        <v>189</v>
      </c>
      <c r="B38" s="108" t="s">
        <v>381</v>
      </c>
      <c r="C38" s="222" t="s">
        <v>514</v>
      </c>
      <c r="D38" s="222" t="s">
        <v>514</v>
      </c>
      <c r="E38" s="222" t="s">
        <v>491</v>
      </c>
      <c r="F38" s="222" t="s">
        <v>492</v>
      </c>
      <c r="G38" s="222" t="s">
        <v>515</v>
      </c>
      <c r="H38" s="222" t="s">
        <v>515</v>
      </c>
      <c r="I38" s="112" t="s">
        <v>314</v>
      </c>
      <c r="J38" s="112" t="s">
        <v>314</v>
      </c>
      <c r="K38" s="112" t="s">
        <v>314</v>
      </c>
      <c r="L38" s="112" t="s">
        <v>314</v>
      </c>
    </row>
    <row r="39" spans="1:12" ht="31.5" x14ac:dyDescent="0.25">
      <c r="A39" s="44" t="s">
        <v>188</v>
      </c>
      <c r="B39" s="108" t="s">
        <v>383</v>
      </c>
      <c r="C39" s="222" t="s">
        <v>514</v>
      </c>
      <c r="D39" s="222" t="s">
        <v>514</v>
      </c>
      <c r="E39" s="113"/>
      <c r="F39" s="113"/>
      <c r="G39" s="222" t="s">
        <v>516</v>
      </c>
      <c r="H39" s="222" t="s">
        <v>563</v>
      </c>
      <c r="I39" s="112" t="s">
        <v>314</v>
      </c>
      <c r="J39" s="112" t="s">
        <v>314</v>
      </c>
      <c r="K39" s="112" t="s">
        <v>314</v>
      </c>
      <c r="L39" s="112" t="s">
        <v>314</v>
      </c>
    </row>
    <row r="40" spans="1:12" ht="31.5" x14ac:dyDescent="0.25">
      <c r="A40" s="44">
        <v>3</v>
      </c>
      <c r="B40" s="109" t="s">
        <v>456</v>
      </c>
      <c r="C40" s="222" t="s">
        <v>314</v>
      </c>
      <c r="D40" s="222" t="s">
        <v>314</v>
      </c>
      <c r="E40" s="222" t="s">
        <v>314</v>
      </c>
      <c r="F40" s="222" t="s">
        <v>314</v>
      </c>
      <c r="G40" s="222" t="s">
        <v>314</v>
      </c>
      <c r="H40" s="222" t="s">
        <v>314</v>
      </c>
      <c r="I40" s="112" t="s">
        <v>314</v>
      </c>
      <c r="J40" s="112" t="s">
        <v>314</v>
      </c>
      <c r="K40" s="112" t="s">
        <v>314</v>
      </c>
      <c r="L40" s="112" t="s">
        <v>314</v>
      </c>
    </row>
    <row r="41" spans="1:12" ht="31.5" x14ac:dyDescent="0.25">
      <c r="A41" s="44" t="s">
        <v>187</v>
      </c>
      <c r="B41" s="108" t="s">
        <v>382</v>
      </c>
      <c r="C41" s="222" t="s">
        <v>464</v>
      </c>
      <c r="D41" s="222" t="s">
        <v>464</v>
      </c>
      <c r="E41" s="113"/>
      <c r="F41" s="113"/>
      <c r="G41" s="222" t="s">
        <v>464</v>
      </c>
      <c r="H41" s="222" t="s">
        <v>464</v>
      </c>
      <c r="I41" s="112" t="s">
        <v>314</v>
      </c>
      <c r="J41" s="112" t="s">
        <v>314</v>
      </c>
      <c r="K41" s="112" t="s">
        <v>314</v>
      </c>
      <c r="L41" s="112" t="s">
        <v>314</v>
      </c>
    </row>
    <row r="42" spans="1:12" ht="31.5" x14ac:dyDescent="0.25">
      <c r="A42" s="44" t="s">
        <v>186</v>
      </c>
      <c r="B42" s="108" t="s">
        <v>185</v>
      </c>
      <c r="C42" s="222" t="s">
        <v>515</v>
      </c>
      <c r="D42" s="222" t="s">
        <v>515</v>
      </c>
      <c r="E42" s="113"/>
      <c r="F42" s="113"/>
      <c r="G42" s="222" t="s">
        <v>563</v>
      </c>
      <c r="H42" s="222" t="s">
        <v>563</v>
      </c>
      <c r="I42" s="112" t="s">
        <v>314</v>
      </c>
      <c r="J42" s="112" t="s">
        <v>314</v>
      </c>
      <c r="K42" s="112" t="s">
        <v>314</v>
      </c>
      <c r="L42" s="112" t="s">
        <v>314</v>
      </c>
    </row>
    <row r="43" spans="1:12" ht="31.5" x14ac:dyDescent="0.25">
      <c r="A43" s="44" t="s">
        <v>184</v>
      </c>
      <c r="B43" s="108" t="s">
        <v>183</v>
      </c>
      <c r="C43" s="222" t="s">
        <v>515</v>
      </c>
      <c r="D43" s="222" t="s">
        <v>516</v>
      </c>
      <c r="E43" s="113"/>
      <c r="F43" s="113"/>
      <c r="G43" s="222" t="s">
        <v>563</v>
      </c>
      <c r="H43" s="222" t="s">
        <v>554</v>
      </c>
      <c r="I43" s="112" t="s">
        <v>314</v>
      </c>
      <c r="J43" s="112" t="s">
        <v>314</v>
      </c>
      <c r="K43" s="112" t="s">
        <v>314</v>
      </c>
      <c r="L43" s="112" t="s">
        <v>314</v>
      </c>
    </row>
    <row r="44" spans="1:12" ht="47.25" x14ac:dyDescent="0.25">
      <c r="A44" s="44" t="s">
        <v>182</v>
      </c>
      <c r="B44" s="108" t="s">
        <v>387</v>
      </c>
      <c r="C44" s="222" t="s">
        <v>464</v>
      </c>
      <c r="D44" s="222" t="s">
        <v>464</v>
      </c>
      <c r="E44" s="113"/>
      <c r="F44" s="113"/>
      <c r="G44" s="222" t="s">
        <v>464</v>
      </c>
      <c r="H44" s="222" t="s">
        <v>464</v>
      </c>
      <c r="I44" s="112" t="s">
        <v>314</v>
      </c>
      <c r="J44" s="112" t="s">
        <v>314</v>
      </c>
      <c r="K44" s="112" t="s">
        <v>314</v>
      </c>
      <c r="L44" s="112" t="s">
        <v>314</v>
      </c>
    </row>
    <row r="45" spans="1:12" ht="109.5" customHeight="1" x14ac:dyDescent="0.25">
      <c r="A45" s="44" t="s">
        <v>180</v>
      </c>
      <c r="B45" s="108" t="s">
        <v>385</v>
      </c>
      <c r="C45" s="222" t="s">
        <v>464</v>
      </c>
      <c r="D45" s="222" t="s">
        <v>464</v>
      </c>
      <c r="E45" s="113"/>
      <c r="F45" s="113"/>
      <c r="G45" s="222" t="s">
        <v>464</v>
      </c>
      <c r="H45" s="222" t="s">
        <v>464</v>
      </c>
      <c r="I45" s="112" t="s">
        <v>314</v>
      </c>
      <c r="J45" s="112" t="s">
        <v>314</v>
      </c>
      <c r="K45" s="112" t="s">
        <v>314</v>
      </c>
      <c r="L45" s="112" t="s">
        <v>314</v>
      </c>
    </row>
    <row r="46" spans="1:12" ht="31.5" x14ac:dyDescent="0.25">
      <c r="A46" s="44" t="s">
        <v>494</v>
      </c>
      <c r="B46" s="108" t="s">
        <v>181</v>
      </c>
      <c r="C46" s="222" t="s">
        <v>516</v>
      </c>
      <c r="D46" s="222" t="s">
        <v>516</v>
      </c>
      <c r="E46" s="113"/>
      <c r="F46" s="113"/>
      <c r="G46" s="222" t="s">
        <v>554</v>
      </c>
      <c r="H46" s="222" t="s">
        <v>554</v>
      </c>
      <c r="I46" s="112" t="s">
        <v>314</v>
      </c>
      <c r="J46" s="112" t="s">
        <v>314</v>
      </c>
      <c r="K46" s="112" t="s">
        <v>314</v>
      </c>
      <c r="L46" s="112" t="s">
        <v>314</v>
      </c>
    </row>
    <row r="47" spans="1:12" x14ac:dyDescent="0.25">
      <c r="A47" s="44">
        <v>4</v>
      </c>
      <c r="B47" s="109" t="s">
        <v>179</v>
      </c>
      <c r="C47" s="222" t="s">
        <v>314</v>
      </c>
      <c r="D47" s="222" t="s">
        <v>314</v>
      </c>
      <c r="E47" s="222" t="s">
        <v>314</v>
      </c>
      <c r="F47" s="222" t="s">
        <v>314</v>
      </c>
      <c r="G47" s="222" t="s">
        <v>314</v>
      </c>
      <c r="H47" s="222" t="s">
        <v>314</v>
      </c>
      <c r="I47" s="112" t="s">
        <v>314</v>
      </c>
      <c r="J47" s="112" t="s">
        <v>314</v>
      </c>
      <c r="K47" s="112" t="s">
        <v>314</v>
      </c>
      <c r="L47" s="112" t="s">
        <v>314</v>
      </c>
    </row>
    <row r="48" spans="1:12" ht="30" customHeight="1" x14ac:dyDescent="0.25">
      <c r="A48" s="44" t="s">
        <v>178</v>
      </c>
      <c r="B48" s="108" t="s">
        <v>177</v>
      </c>
      <c r="C48" s="222" t="s">
        <v>516</v>
      </c>
      <c r="D48" s="222" t="s">
        <v>516</v>
      </c>
      <c r="E48" s="113"/>
      <c r="F48" s="113"/>
      <c r="G48" s="222" t="s">
        <v>554</v>
      </c>
      <c r="H48" s="222" t="s">
        <v>554</v>
      </c>
      <c r="I48" s="112" t="s">
        <v>314</v>
      </c>
      <c r="J48" s="112" t="s">
        <v>314</v>
      </c>
      <c r="K48" s="112" t="s">
        <v>314</v>
      </c>
      <c r="L48" s="112" t="s">
        <v>314</v>
      </c>
    </row>
    <row r="49" spans="1:12" ht="69.75" customHeight="1" x14ac:dyDescent="0.25">
      <c r="A49" s="44" t="s">
        <v>176</v>
      </c>
      <c r="B49" s="108" t="s">
        <v>386</v>
      </c>
      <c r="C49" s="222" t="s">
        <v>464</v>
      </c>
      <c r="D49" s="222" t="s">
        <v>464</v>
      </c>
      <c r="E49" s="113"/>
      <c r="F49" s="113"/>
      <c r="G49" s="222" t="s">
        <v>464</v>
      </c>
      <c r="H49" s="222" t="s">
        <v>464</v>
      </c>
      <c r="I49" s="112" t="s">
        <v>314</v>
      </c>
      <c r="J49" s="112" t="s">
        <v>314</v>
      </c>
      <c r="K49" s="112" t="s">
        <v>314</v>
      </c>
      <c r="L49" s="112" t="s">
        <v>314</v>
      </c>
    </row>
    <row r="50" spans="1:12" ht="47.25" x14ac:dyDescent="0.25">
      <c r="A50" s="44" t="s">
        <v>174</v>
      </c>
      <c r="B50" s="108" t="s">
        <v>388</v>
      </c>
      <c r="C50" s="222" t="s">
        <v>516</v>
      </c>
      <c r="D50" s="222" t="s">
        <v>516</v>
      </c>
      <c r="E50" s="113"/>
      <c r="F50" s="113"/>
      <c r="G50" s="222" t="s">
        <v>554</v>
      </c>
      <c r="H50" s="222" t="s">
        <v>554</v>
      </c>
      <c r="I50" s="112" t="s">
        <v>314</v>
      </c>
      <c r="J50" s="112" t="s">
        <v>314</v>
      </c>
      <c r="K50" s="112" t="s">
        <v>314</v>
      </c>
      <c r="L50" s="112" t="s">
        <v>314</v>
      </c>
    </row>
    <row r="51" spans="1:12" ht="47.25" x14ac:dyDescent="0.25">
      <c r="A51" s="44" t="s">
        <v>172</v>
      </c>
      <c r="B51" s="108" t="s">
        <v>175</v>
      </c>
      <c r="C51" s="222" t="s">
        <v>464</v>
      </c>
      <c r="D51" s="222" t="s">
        <v>464</v>
      </c>
      <c r="E51" s="113"/>
      <c r="F51" s="113"/>
      <c r="G51" s="222" t="s">
        <v>464</v>
      </c>
      <c r="H51" s="222" t="s">
        <v>464</v>
      </c>
      <c r="I51" s="112" t="s">
        <v>314</v>
      </c>
      <c r="J51" s="112" t="s">
        <v>314</v>
      </c>
      <c r="K51" s="112" t="s">
        <v>314</v>
      </c>
      <c r="L51" s="112" t="s">
        <v>314</v>
      </c>
    </row>
    <row r="52" spans="1:12" ht="31.5" x14ac:dyDescent="0.25">
      <c r="A52" s="44" t="s">
        <v>390</v>
      </c>
      <c r="B52" s="110" t="s">
        <v>389</v>
      </c>
      <c r="C52" s="222" t="s">
        <v>516</v>
      </c>
      <c r="D52" s="222" t="s">
        <v>516</v>
      </c>
      <c r="E52" s="113"/>
      <c r="F52" s="113"/>
      <c r="G52" s="222" t="s">
        <v>554</v>
      </c>
      <c r="H52" s="222" t="s">
        <v>554</v>
      </c>
      <c r="I52" s="112" t="s">
        <v>314</v>
      </c>
      <c r="J52" s="112" t="s">
        <v>314</v>
      </c>
      <c r="K52" s="112" t="s">
        <v>314</v>
      </c>
      <c r="L52" s="112" t="s">
        <v>314</v>
      </c>
    </row>
    <row r="53" spans="1:12" ht="31.5" x14ac:dyDescent="0.25">
      <c r="A53" s="44" t="s">
        <v>495</v>
      </c>
      <c r="B53" s="108" t="s">
        <v>173</v>
      </c>
      <c r="C53" s="222" t="s">
        <v>516</v>
      </c>
      <c r="D53" s="222" t="s">
        <v>516</v>
      </c>
      <c r="E53" s="113"/>
      <c r="F53" s="113"/>
      <c r="G53" s="222" t="s">
        <v>554</v>
      </c>
      <c r="H53" s="222" t="s">
        <v>554</v>
      </c>
      <c r="I53" s="112" t="s">
        <v>314</v>
      </c>
      <c r="J53" s="112" t="s">
        <v>314</v>
      </c>
      <c r="K53" s="112" t="s">
        <v>314</v>
      </c>
      <c r="L53" s="112" t="s">
        <v>314</v>
      </c>
    </row>
  </sheetData>
  <mergeCells count="21">
    <mergeCell ref="A14:L14"/>
    <mergeCell ref="A18:L18"/>
    <mergeCell ref="A5:L5"/>
    <mergeCell ref="A7:L7"/>
    <mergeCell ref="A9:L9"/>
    <mergeCell ref="A10:L10"/>
    <mergeCell ref="A12:L12"/>
    <mergeCell ref="A13:L13"/>
    <mergeCell ref="A8:L8"/>
    <mergeCell ref="A11:L11"/>
    <mergeCell ref="A15:L15"/>
    <mergeCell ref="A16:L16"/>
    <mergeCell ref="A20:A22"/>
    <mergeCell ref="B20:B22"/>
    <mergeCell ref="I20:I22"/>
    <mergeCell ref="K20:K22"/>
    <mergeCell ref="L20:L22"/>
    <mergeCell ref="J20:J22"/>
    <mergeCell ref="C20:H20"/>
    <mergeCell ref="C21:D21"/>
    <mergeCell ref="G21:H21"/>
  </mergeCells>
  <pageMargins left="0.70866141732283472" right="0.31496062992125984" top="0.35433070866141736" bottom="0.35433070866141736" header="0" footer="0"/>
  <pageSetup paperSize="8"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C76"/>
  <sheetViews>
    <sheetView tabSelected="1" view="pageBreakPreview" zoomScale="80" zoomScaleNormal="70" zoomScaleSheetLayoutView="80" workbookViewId="0">
      <selection activeCell="B37" sqref="B37"/>
    </sheetView>
  </sheetViews>
  <sheetFormatPr defaultRowHeight="15.75" x14ac:dyDescent="0.25"/>
  <cols>
    <col min="1" max="1" width="9.140625" style="174"/>
    <col min="2" max="2" width="77.42578125" style="174" customWidth="1"/>
    <col min="3" max="3" width="12.140625" style="174" customWidth="1"/>
    <col min="4" max="4" width="11.7109375" style="174" customWidth="1"/>
    <col min="5" max="5" width="14.85546875" style="174" customWidth="1"/>
    <col min="6" max="6" width="15.140625" style="174" customWidth="1"/>
    <col min="7" max="8" width="11.140625" style="174" customWidth="1"/>
    <col min="9" max="9" width="9.28515625" style="174" customWidth="1"/>
    <col min="10" max="10" width="11.140625" style="174" customWidth="1"/>
    <col min="11" max="11" width="10.140625" style="174" customWidth="1"/>
    <col min="12" max="13" width="9.28515625" style="174" customWidth="1"/>
    <col min="14" max="15" width="9.7109375" style="174" customWidth="1"/>
    <col min="16" max="17" width="9.140625" style="174" customWidth="1"/>
    <col min="18" max="18" width="11.140625" style="174" hidden="1" customWidth="1"/>
    <col min="19" max="19" width="9.28515625" style="174" hidden="1" customWidth="1"/>
    <col min="20" max="20" width="9.85546875" style="174" hidden="1" customWidth="1"/>
    <col min="21" max="21" width="9.140625" style="174" hidden="1" customWidth="1"/>
    <col min="22" max="22" width="11.140625" style="174" hidden="1" customWidth="1"/>
    <col min="23" max="23" width="9.28515625" style="174" hidden="1" customWidth="1"/>
    <col min="24" max="25" width="9.140625" style="174" hidden="1" customWidth="1"/>
    <col min="26" max="26" width="15.140625" style="174" customWidth="1"/>
    <col min="27" max="27" width="16.5703125" style="174" customWidth="1"/>
    <col min="28" max="29" width="11.5703125" style="38" bestFit="1" customWidth="1"/>
    <col min="30" max="16384" width="9.140625" style="38"/>
  </cols>
  <sheetData>
    <row r="4" spans="2:26" ht="18.75" customHeight="1" x14ac:dyDescent="0.25">
      <c r="D4" s="411" t="str">
        <f>'1. паспорт местоположение'!A5</f>
        <v>Год раскрытия информации: 2025 год</v>
      </c>
      <c r="E4" s="411"/>
      <c r="F4" s="411"/>
      <c r="G4" s="411"/>
    </row>
    <row r="5" spans="2:26" ht="10.5" customHeight="1" x14ac:dyDescent="0.25">
      <c r="D5" s="411"/>
      <c r="E5" s="411"/>
      <c r="F5" s="411"/>
      <c r="G5" s="411"/>
    </row>
    <row r="6" spans="2:26" ht="18.75" customHeight="1" x14ac:dyDescent="0.3">
      <c r="E6" s="176"/>
      <c r="F6" s="171"/>
      <c r="G6" s="171"/>
      <c r="N6" s="176"/>
      <c r="O6" s="176"/>
    </row>
    <row r="7" spans="2:26" ht="11.25" customHeight="1" x14ac:dyDescent="0.3">
      <c r="E7" s="176"/>
      <c r="F7" s="171"/>
      <c r="G7" s="171"/>
      <c r="N7" s="176"/>
      <c r="O7" s="176"/>
      <c r="P7" s="178"/>
      <c r="Q7" s="178"/>
    </row>
    <row r="8" spans="2:26" x14ac:dyDescent="0.25">
      <c r="E8" s="412" t="str">
        <f>'1. паспорт местоположение'!A8</f>
        <v>ООО ХК "СДС-Энерго"</v>
      </c>
      <c r="F8" s="412"/>
      <c r="G8" s="412"/>
    </row>
    <row r="9" spans="2:26" ht="18.75" customHeight="1" x14ac:dyDescent="0.25">
      <c r="E9" s="413" t="s">
        <v>7</v>
      </c>
      <c r="F9" s="413"/>
      <c r="G9" s="413"/>
    </row>
    <row r="10" spans="2:26" ht="6" customHeight="1" x14ac:dyDescent="0.25">
      <c r="F10" s="171"/>
      <c r="G10" s="171"/>
      <c r="N10" s="171"/>
      <c r="O10" s="171"/>
      <c r="P10" s="178"/>
      <c r="Q10" s="178"/>
    </row>
    <row r="11" spans="2:26" x14ac:dyDescent="0.25">
      <c r="E11" s="412" t="str">
        <f>'1. паспорт местоположение'!A10</f>
        <v>O_1.2.1.1.2</v>
      </c>
      <c r="F11" s="412"/>
      <c r="G11" s="412"/>
    </row>
    <row r="12" spans="2:26" x14ac:dyDescent="0.25">
      <c r="E12" s="256" t="s">
        <v>6</v>
      </c>
      <c r="F12" s="256"/>
      <c r="G12" s="256"/>
    </row>
    <row r="13" spans="2:26" ht="11.25" customHeight="1" x14ac:dyDescent="0.3">
      <c r="F13" s="172"/>
      <c r="G13" s="172"/>
      <c r="N13" s="172"/>
      <c r="O13" s="172"/>
      <c r="P13" s="179"/>
      <c r="Q13" s="179"/>
    </row>
    <row r="14" spans="2:26" x14ac:dyDescent="0.25">
      <c r="B14" s="412" t="str">
        <f>'1. паспорт местоположение'!A12</f>
        <v>Реконструкция РУ-6 кВ, РЗА  ПС 35/6 кВ № 41 с установкой блок-модулей 1, 2 сек.6 кВ с ОПУ (ПИР - 2016 г., СМР, ввод - 2026 г.)</v>
      </c>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row>
    <row r="15" spans="2:26" ht="15.75" customHeight="1" x14ac:dyDescent="0.25">
      <c r="E15" s="256" t="s">
        <v>5</v>
      </c>
      <c r="F15" s="256"/>
      <c r="G15" s="256"/>
    </row>
    <row r="16" spans="2:26" ht="6.75" customHeight="1" x14ac:dyDescent="0.25">
      <c r="F16" s="173"/>
      <c r="G16" s="173"/>
    </row>
    <row r="17" spans="1:29" x14ac:dyDescent="0.25">
      <c r="E17" s="255" t="s">
        <v>429</v>
      </c>
      <c r="F17" s="255"/>
      <c r="G17" s="255"/>
      <c r="Z17" s="180"/>
      <c r="AA17" s="180"/>
    </row>
    <row r="18" spans="1:29" ht="9.75" customHeight="1" x14ac:dyDescent="0.25"/>
    <row r="19" spans="1:29" ht="20.25" customHeight="1" x14ac:dyDescent="0.25">
      <c r="A19" s="399" t="s">
        <v>171</v>
      </c>
      <c r="B19" s="399" t="s">
        <v>170</v>
      </c>
      <c r="C19" s="398" t="s">
        <v>169</v>
      </c>
      <c r="D19" s="398"/>
      <c r="E19" s="402" t="s">
        <v>168</v>
      </c>
      <c r="F19" s="403"/>
      <c r="G19" s="399" t="s">
        <v>540</v>
      </c>
      <c r="H19" s="406" t="s">
        <v>542</v>
      </c>
      <c r="I19" s="407"/>
      <c r="J19" s="406" t="s">
        <v>504</v>
      </c>
      <c r="K19" s="407"/>
      <c r="L19" s="407"/>
      <c r="M19" s="410"/>
      <c r="N19" s="406" t="s">
        <v>505</v>
      </c>
      <c r="O19" s="407"/>
      <c r="P19" s="407"/>
      <c r="Q19" s="410"/>
      <c r="R19" s="406" t="s">
        <v>505</v>
      </c>
      <c r="S19" s="407"/>
      <c r="T19" s="406" t="s">
        <v>506</v>
      </c>
      <c r="U19" s="407"/>
      <c r="V19" s="406" t="s">
        <v>507</v>
      </c>
      <c r="W19" s="407"/>
      <c r="X19" s="406" t="s">
        <v>508</v>
      </c>
      <c r="Y19" s="407"/>
      <c r="Z19" s="397" t="s">
        <v>543</v>
      </c>
      <c r="AA19" s="397"/>
    </row>
    <row r="20" spans="1:29" ht="107.25" customHeight="1" x14ac:dyDescent="0.25">
      <c r="A20" s="400"/>
      <c r="B20" s="400"/>
      <c r="C20" s="398"/>
      <c r="D20" s="398"/>
      <c r="E20" s="404"/>
      <c r="F20" s="405"/>
      <c r="G20" s="400"/>
      <c r="H20" s="252" t="s">
        <v>1</v>
      </c>
      <c r="I20" s="252" t="s">
        <v>10</v>
      </c>
      <c r="J20" s="408" t="s">
        <v>1</v>
      </c>
      <c r="K20" s="409"/>
      <c r="L20" s="408" t="s">
        <v>10</v>
      </c>
      <c r="M20" s="409"/>
      <c r="N20" s="408" t="s">
        <v>1</v>
      </c>
      <c r="O20" s="409"/>
      <c r="P20" s="408" t="s">
        <v>496</v>
      </c>
      <c r="Q20" s="409"/>
      <c r="R20" s="225" t="s">
        <v>1</v>
      </c>
      <c r="S20" s="225" t="s">
        <v>10</v>
      </c>
      <c r="T20" s="234" t="s">
        <v>1</v>
      </c>
      <c r="U20" s="234" t="s">
        <v>10</v>
      </c>
      <c r="V20" s="230" t="s">
        <v>1</v>
      </c>
      <c r="W20" s="230" t="s">
        <v>10</v>
      </c>
      <c r="X20" s="235" t="s">
        <v>1</v>
      </c>
      <c r="Y20" s="235" t="s">
        <v>10</v>
      </c>
      <c r="Z20" s="397"/>
      <c r="AA20" s="397"/>
    </row>
    <row r="21" spans="1:29" ht="75.75" customHeight="1" x14ac:dyDescent="0.25">
      <c r="A21" s="401"/>
      <c r="B21" s="401"/>
      <c r="C21" s="226" t="s">
        <v>1</v>
      </c>
      <c r="D21" s="226" t="s">
        <v>496</v>
      </c>
      <c r="E21" s="177" t="s">
        <v>541</v>
      </c>
      <c r="F21" s="177" t="s">
        <v>555</v>
      </c>
      <c r="G21" s="401"/>
      <c r="H21" s="161" t="s">
        <v>413</v>
      </c>
      <c r="I21" s="161" t="s">
        <v>413</v>
      </c>
      <c r="J21" s="161" t="s">
        <v>413</v>
      </c>
      <c r="K21" s="161" t="s">
        <v>509</v>
      </c>
      <c r="L21" s="161" t="s">
        <v>413</v>
      </c>
      <c r="M21" s="161" t="str">
        <f>K21</f>
        <v>3 квартал</v>
      </c>
      <c r="N21" s="161" t="s">
        <v>413</v>
      </c>
      <c r="O21" s="161" t="s">
        <v>561</v>
      </c>
      <c r="P21" s="161" t="s">
        <v>413</v>
      </c>
      <c r="Q21" s="161" t="str">
        <f>O21</f>
        <v>1 квартал</v>
      </c>
      <c r="R21" s="161" t="s">
        <v>413</v>
      </c>
      <c r="S21" s="161" t="s">
        <v>413</v>
      </c>
      <c r="T21" s="161" t="s">
        <v>413</v>
      </c>
      <c r="U21" s="161" t="s">
        <v>413</v>
      </c>
      <c r="V21" s="161" t="s">
        <v>413</v>
      </c>
      <c r="W21" s="161" t="s">
        <v>413</v>
      </c>
      <c r="X21" s="161" t="s">
        <v>413</v>
      </c>
      <c r="Y21" s="161" t="s">
        <v>413</v>
      </c>
      <c r="Z21" s="226" t="s">
        <v>167</v>
      </c>
      <c r="AA21" s="226" t="s">
        <v>496</v>
      </c>
    </row>
    <row r="22" spans="1:29" s="168" customFormat="1" ht="19.5" customHeight="1" x14ac:dyDescent="0.25">
      <c r="A22" s="170">
        <v>1</v>
      </c>
      <c r="B22" s="170">
        <v>2</v>
      </c>
      <c r="C22" s="225">
        <v>3</v>
      </c>
      <c r="D22" s="225">
        <v>4</v>
      </c>
      <c r="E22" s="225">
        <v>5</v>
      </c>
      <c r="F22" s="225">
        <v>6</v>
      </c>
      <c r="G22" s="225">
        <v>7</v>
      </c>
      <c r="H22" s="252">
        <v>8</v>
      </c>
      <c r="I22" s="252">
        <v>9</v>
      </c>
      <c r="J22" s="268">
        <v>10</v>
      </c>
      <c r="K22" s="181" t="s">
        <v>62</v>
      </c>
      <c r="L22" s="263">
        <v>12</v>
      </c>
      <c r="M22" s="268">
        <v>13</v>
      </c>
      <c r="N22" s="225">
        <v>14</v>
      </c>
      <c r="O22" s="181" t="s">
        <v>407</v>
      </c>
      <c r="P22" s="225">
        <v>16</v>
      </c>
      <c r="Q22" s="181" t="s">
        <v>408</v>
      </c>
      <c r="R22" s="225">
        <v>10</v>
      </c>
      <c r="S22" s="225">
        <v>13</v>
      </c>
      <c r="T22" s="239">
        <v>11</v>
      </c>
      <c r="U22" s="239">
        <v>15</v>
      </c>
      <c r="V22" s="239">
        <v>12</v>
      </c>
      <c r="W22" s="239">
        <v>17</v>
      </c>
      <c r="X22" s="239">
        <v>13</v>
      </c>
      <c r="Y22" s="239">
        <v>19</v>
      </c>
      <c r="Z22" s="239">
        <v>18</v>
      </c>
      <c r="AA22" s="239">
        <v>19</v>
      </c>
    </row>
    <row r="23" spans="1:29" ht="30" customHeight="1" x14ac:dyDescent="0.25">
      <c r="A23" s="181">
        <v>1</v>
      </c>
      <c r="B23" s="182" t="s">
        <v>166</v>
      </c>
      <c r="C23" s="162">
        <f>SUM(C24:C28)</f>
        <v>121.25182947881999</v>
      </c>
      <c r="D23" s="162">
        <f t="shared" ref="D23:Z23" si="0">SUM(D24:D28)</f>
        <v>128.75790152399998</v>
      </c>
      <c r="E23" s="162">
        <f t="shared" ref="E23:F23" si="1">SUM(E24:E28)</f>
        <v>128.02679643599998</v>
      </c>
      <c r="F23" s="162">
        <f t="shared" si="1"/>
        <v>128.02679643599998</v>
      </c>
      <c r="G23" s="162">
        <f t="shared" si="0"/>
        <v>0</v>
      </c>
      <c r="H23" s="162">
        <f t="shared" ref="H23:I23" si="2">SUM(H24:H28)</f>
        <v>0</v>
      </c>
      <c r="I23" s="162">
        <f t="shared" si="2"/>
        <v>0</v>
      </c>
      <c r="J23" s="162">
        <f>K23</f>
        <v>120.52072439081999</v>
      </c>
      <c r="K23" s="162">
        <f t="shared" ref="K23" si="3">SUM(K24:K28)</f>
        <v>120.52072439081999</v>
      </c>
      <c r="L23" s="162">
        <f t="shared" ref="L23" si="4">SUM(L24:L28)</f>
        <v>0</v>
      </c>
      <c r="M23" s="162">
        <f t="shared" ref="M23" si="5">SUM(M24:M28)</f>
        <v>0</v>
      </c>
      <c r="N23" s="162">
        <f>O23</f>
        <v>0</v>
      </c>
      <c r="O23" s="162">
        <f t="shared" si="0"/>
        <v>0</v>
      </c>
      <c r="P23" s="162">
        <f>Q23</f>
        <v>128.02679643599998</v>
      </c>
      <c r="Q23" s="162">
        <f>SUM(Q24:Q28)</f>
        <v>128.02679643599998</v>
      </c>
      <c r="R23" s="162">
        <f t="shared" si="0"/>
        <v>0</v>
      </c>
      <c r="S23" s="162">
        <f t="shared" si="0"/>
        <v>0</v>
      </c>
      <c r="T23" s="162">
        <f t="shared" si="0"/>
        <v>0</v>
      </c>
      <c r="U23" s="162">
        <f t="shared" si="0"/>
        <v>0</v>
      </c>
      <c r="V23" s="162">
        <f t="shared" si="0"/>
        <v>0</v>
      </c>
      <c r="W23" s="162">
        <f t="shared" si="0"/>
        <v>0</v>
      </c>
      <c r="X23" s="162">
        <f t="shared" si="0"/>
        <v>0</v>
      </c>
      <c r="Y23" s="162">
        <f t="shared" si="0"/>
        <v>0</v>
      </c>
      <c r="Z23" s="162">
        <f t="shared" si="0"/>
        <v>120.52072439081999</v>
      </c>
      <c r="AA23" s="162">
        <v>128.02679643599998</v>
      </c>
    </row>
    <row r="24" spans="1:29" x14ac:dyDescent="0.25">
      <c r="A24" s="183" t="s">
        <v>165</v>
      </c>
      <c r="B24" s="184" t="s">
        <v>164</v>
      </c>
      <c r="C24" s="163">
        <v>0</v>
      </c>
      <c r="D24" s="163">
        <v>0</v>
      </c>
      <c r="E24" s="163">
        <v>0</v>
      </c>
      <c r="F24" s="163">
        <v>0</v>
      </c>
      <c r="G24" s="163">
        <v>0</v>
      </c>
      <c r="H24" s="163">
        <v>0</v>
      </c>
      <c r="I24" s="163">
        <v>0</v>
      </c>
      <c r="J24" s="163">
        <f>K24</f>
        <v>0</v>
      </c>
      <c r="K24" s="163">
        <v>0</v>
      </c>
      <c r="L24" s="163">
        <v>0</v>
      </c>
      <c r="M24" s="163">
        <v>0</v>
      </c>
      <c r="N24" s="163">
        <f>O24</f>
        <v>0</v>
      </c>
      <c r="O24" s="163">
        <v>0</v>
      </c>
      <c r="P24" s="163">
        <f>Q24</f>
        <v>0</v>
      </c>
      <c r="Q24" s="163">
        <v>0</v>
      </c>
      <c r="R24" s="163">
        <v>0</v>
      </c>
      <c r="S24" s="163">
        <v>0</v>
      </c>
      <c r="T24" s="163">
        <v>0</v>
      </c>
      <c r="U24" s="163">
        <v>0</v>
      </c>
      <c r="V24" s="163">
        <v>0</v>
      </c>
      <c r="W24" s="163">
        <v>0</v>
      </c>
      <c r="X24" s="163">
        <v>0</v>
      </c>
      <c r="Y24" s="163">
        <v>0</v>
      </c>
      <c r="Z24" s="163">
        <v>0</v>
      </c>
      <c r="AA24" s="163">
        <v>0</v>
      </c>
    </row>
    <row r="25" spans="1:29" x14ac:dyDescent="0.25">
      <c r="A25" s="183" t="s">
        <v>163</v>
      </c>
      <c r="B25" s="184" t="s">
        <v>162</v>
      </c>
      <c r="C25" s="163">
        <v>0</v>
      </c>
      <c r="D25" s="163">
        <v>0</v>
      </c>
      <c r="E25" s="163">
        <v>0</v>
      </c>
      <c r="F25" s="163">
        <v>0</v>
      </c>
      <c r="G25" s="163">
        <v>0</v>
      </c>
      <c r="H25" s="163">
        <v>0</v>
      </c>
      <c r="I25" s="163">
        <v>0</v>
      </c>
      <c r="J25" s="163">
        <f t="shared" ref="J25" si="6">K25</f>
        <v>0</v>
      </c>
      <c r="K25" s="163">
        <v>0</v>
      </c>
      <c r="L25" s="163">
        <v>0</v>
      </c>
      <c r="M25" s="163">
        <v>0</v>
      </c>
      <c r="N25" s="163">
        <f t="shared" ref="N25:P28" si="7">O25</f>
        <v>0</v>
      </c>
      <c r="O25" s="165">
        <v>0</v>
      </c>
      <c r="P25" s="163">
        <f t="shared" si="7"/>
        <v>0</v>
      </c>
      <c r="Q25" s="165">
        <v>0</v>
      </c>
      <c r="R25" s="163">
        <v>0</v>
      </c>
      <c r="S25" s="163">
        <v>0</v>
      </c>
      <c r="T25" s="163">
        <v>0</v>
      </c>
      <c r="U25" s="163">
        <v>0</v>
      </c>
      <c r="V25" s="163">
        <v>0</v>
      </c>
      <c r="W25" s="163">
        <v>0</v>
      </c>
      <c r="X25" s="163">
        <v>0</v>
      </c>
      <c r="Y25" s="163">
        <v>0</v>
      </c>
      <c r="Z25" s="163">
        <v>0</v>
      </c>
      <c r="AA25" s="163">
        <v>0</v>
      </c>
    </row>
    <row r="26" spans="1:29" ht="31.5" x14ac:dyDescent="0.25">
      <c r="A26" s="183" t="s">
        <v>161</v>
      </c>
      <c r="B26" s="184" t="s">
        <v>371</v>
      </c>
      <c r="C26" s="163">
        <f>C29*1.2</f>
        <v>121.25182947881999</v>
      </c>
      <c r="D26" s="163">
        <f>D29*1.2</f>
        <v>128.75790152399998</v>
      </c>
      <c r="E26" s="163">
        <f>E29*1.2</f>
        <v>128.02679643599998</v>
      </c>
      <c r="F26" s="163">
        <f>F29*1.2</f>
        <v>128.02679643599998</v>
      </c>
      <c r="G26" s="163">
        <f t="shared" ref="G26:Z26" si="8">G29*1.2</f>
        <v>0</v>
      </c>
      <c r="H26" s="163">
        <f t="shared" ref="H26:I26" si="9">H29*1.2</f>
        <v>0</v>
      </c>
      <c r="I26" s="163">
        <f t="shared" si="9"/>
        <v>0</v>
      </c>
      <c r="J26" s="163">
        <f>K26</f>
        <v>120.52072439081999</v>
      </c>
      <c r="K26" s="163">
        <f t="shared" ref="K26" si="10">K29*1.2</f>
        <v>120.52072439081999</v>
      </c>
      <c r="L26" s="163">
        <f t="shared" ref="L26" si="11">L29*1.2</f>
        <v>0</v>
      </c>
      <c r="M26" s="163">
        <f t="shared" ref="M26" si="12">M29*1.2</f>
        <v>0</v>
      </c>
      <c r="N26" s="163">
        <f>O26</f>
        <v>0</v>
      </c>
      <c r="O26" s="163">
        <f t="shared" ref="O26" si="13">O29*1.2</f>
        <v>0</v>
      </c>
      <c r="P26" s="163">
        <f>Q26</f>
        <v>128.02679643599998</v>
      </c>
      <c r="Q26" s="163">
        <f>Q29*1.2</f>
        <v>128.02679643599998</v>
      </c>
      <c r="R26" s="163">
        <f t="shared" si="8"/>
        <v>0</v>
      </c>
      <c r="S26" s="163">
        <f t="shared" si="8"/>
        <v>0</v>
      </c>
      <c r="T26" s="163">
        <f t="shared" si="8"/>
        <v>0</v>
      </c>
      <c r="U26" s="163">
        <f t="shared" si="8"/>
        <v>0</v>
      </c>
      <c r="V26" s="163">
        <f t="shared" si="8"/>
        <v>0</v>
      </c>
      <c r="W26" s="163">
        <f t="shared" si="8"/>
        <v>0</v>
      </c>
      <c r="X26" s="163">
        <f t="shared" si="8"/>
        <v>0</v>
      </c>
      <c r="Y26" s="163">
        <f t="shared" si="8"/>
        <v>0</v>
      </c>
      <c r="Z26" s="163">
        <f t="shared" si="8"/>
        <v>120.52072439081999</v>
      </c>
      <c r="AA26" s="163">
        <v>128.02679643599998</v>
      </c>
    </row>
    <row r="27" spans="1:29" x14ac:dyDescent="0.25">
      <c r="A27" s="183" t="s">
        <v>160</v>
      </c>
      <c r="B27" s="184" t="s">
        <v>159</v>
      </c>
      <c r="C27" s="163">
        <v>0</v>
      </c>
      <c r="D27" s="163">
        <v>0</v>
      </c>
      <c r="E27" s="163">
        <v>0</v>
      </c>
      <c r="F27" s="163">
        <v>0</v>
      </c>
      <c r="G27" s="163">
        <v>0</v>
      </c>
      <c r="H27" s="163">
        <v>0</v>
      </c>
      <c r="I27" s="163">
        <v>0</v>
      </c>
      <c r="J27" s="163">
        <f t="shared" ref="J27:J28" si="14">K27</f>
        <v>0</v>
      </c>
      <c r="K27" s="163">
        <v>0</v>
      </c>
      <c r="L27" s="163">
        <v>0</v>
      </c>
      <c r="M27" s="163">
        <v>0</v>
      </c>
      <c r="N27" s="163">
        <f t="shared" si="7"/>
        <v>0</v>
      </c>
      <c r="O27" s="163">
        <v>0</v>
      </c>
      <c r="P27" s="163">
        <f t="shared" si="7"/>
        <v>0</v>
      </c>
      <c r="Q27" s="163">
        <v>0</v>
      </c>
      <c r="R27" s="163">
        <v>0</v>
      </c>
      <c r="S27" s="163">
        <v>0</v>
      </c>
      <c r="T27" s="163">
        <v>0</v>
      </c>
      <c r="U27" s="163">
        <v>0</v>
      </c>
      <c r="V27" s="163">
        <v>0</v>
      </c>
      <c r="W27" s="163">
        <v>0</v>
      </c>
      <c r="X27" s="163">
        <v>0</v>
      </c>
      <c r="Y27" s="163">
        <v>0</v>
      </c>
      <c r="Z27" s="163">
        <v>0</v>
      </c>
      <c r="AA27" s="163">
        <v>0</v>
      </c>
    </row>
    <row r="28" spans="1:29" x14ac:dyDescent="0.25">
      <c r="A28" s="183" t="s">
        <v>158</v>
      </c>
      <c r="B28" s="185" t="s">
        <v>157</v>
      </c>
      <c r="C28" s="163">
        <v>0</v>
      </c>
      <c r="D28" s="163">
        <v>0</v>
      </c>
      <c r="E28" s="163">
        <v>0</v>
      </c>
      <c r="F28" s="163">
        <v>0</v>
      </c>
      <c r="G28" s="163">
        <v>0</v>
      </c>
      <c r="H28" s="163">
        <v>0</v>
      </c>
      <c r="I28" s="163">
        <v>0</v>
      </c>
      <c r="J28" s="163">
        <f t="shared" si="14"/>
        <v>0</v>
      </c>
      <c r="K28" s="163">
        <v>0</v>
      </c>
      <c r="L28" s="163">
        <v>0</v>
      </c>
      <c r="M28" s="163">
        <v>0</v>
      </c>
      <c r="N28" s="163">
        <f t="shared" si="7"/>
        <v>0</v>
      </c>
      <c r="O28" s="163">
        <v>0</v>
      </c>
      <c r="P28" s="163">
        <f t="shared" si="7"/>
        <v>0</v>
      </c>
      <c r="Q28" s="163">
        <v>0</v>
      </c>
      <c r="R28" s="163">
        <v>0</v>
      </c>
      <c r="S28" s="163">
        <v>0</v>
      </c>
      <c r="T28" s="163">
        <v>0</v>
      </c>
      <c r="U28" s="163">
        <v>0</v>
      </c>
      <c r="V28" s="163">
        <v>0</v>
      </c>
      <c r="W28" s="163">
        <v>0</v>
      </c>
      <c r="X28" s="163">
        <v>0</v>
      </c>
      <c r="Y28" s="163">
        <v>0</v>
      </c>
      <c r="Z28" s="163">
        <v>0</v>
      </c>
      <c r="AA28" s="163">
        <v>0</v>
      </c>
    </row>
    <row r="29" spans="1:29" ht="31.5" x14ac:dyDescent="0.25">
      <c r="A29" s="181" t="s">
        <v>56</v>
      </c>
      <c r="B29" s="182" t="s">
        <v>156</v>
      </c>
      <c r="C29" s="162">
        <f t="shared" ref="C29:X29" si="15">C30+C31+C32+C33</f>
        <v>101.04319123235</v>
      </c>
      <c r="D29" s="162">
        <f>D30+D31+D32+D33</f>
        <v>107.29825126999999</v>
      </c>
      <c r="E29" s="162">
        <f t="shared" ref="E29:F29" si="16">E30+E31+E32+E33</f>
        <v>106.68899703</v>
      </c>
      <c r="F29" s="162">
        <f t="shared" si="16"/>
        <v>106.68899703</v>
      </c>
      <c r="G29" s="162">
        <f t="shared" si="15"/>
        <v>0</v>
      </c>
      <c r="H29" s="162">
        <f t="shared" ref="H29:I29" si="17">H30+H31+H32+H33</f>
        <v>0</v>
      </c>
      <c r="I29" s="162">
        <f t="shared" si="17"/>
        <v>0</v>
      </c>
      <c r="J29" s="162">
        <f>K29</f>
        <v>100.43393699235</v>
      </c>
      <c r="K29" s="162">
        <f t="shared" ref="K29" si="18">K30+K31+K32+K33</f>
        <v>100.43393699235</v>
      </c>
      <c r="L29" s="162">
        <f t="shared" ref="L29" si="19">L30+L31+L32+L33</f>
        <v>0</v>
      </c>
      <c r="M29" s="162">
        <f t="shared" ref="M29" si="20">M30+M31+M32+M33</f>
        <v>0</v>
      </c>
      <c r="N29" s="162">
        <f>O29</f>
        <v>0</v>
      </c>
      <c r="O29" s="162">
        <f t="shared" si="15"/>
        <v>0</v>
      </c>
      <c r="P29" s="162">
        <f>Q29</f>
        <v>106.68899703</v>
      </c>
      <c r="Q29" s="162">
        <f>Q30+Q31+Q32+Q33</f>
        <v>106.68899703</v>
      </c>
      <c r="R29" s="162">
        <f t="shared" si="15"/>
        <v>0</v>
      </c>
      <c r="S29" s="162">
        <f t="shared" si="15"/>
        <v>0</v>
      </c>
      <c r="T29" s="162">
        <f t="shared" si="15"/>
        <v>0</v>
      </c>
      <c r="U29" s="162">
        <f t="shared" si="15"/>
        <v>0</v>
      </c>
      <c r="V29" s="162">
        <f t="shared" si="15"/>
        <v>0</v>
      </c>
      <c r="W29" s="162">
        <f t="shared" si="15"/>
        <v>0</v>
      </c>
      <c r="X29" s="162">
        <f t="shared" si="15"/>
        <v>0</v>
      </c>
      <c r="Y29" s="162">
        <f>Y30+Y31+Y32+Y33</f>
        <v>0</v>
      </c>
      <c r="Z29" s="162">
        <f t="shared" ref="Z29" si="21">Z30+Z31+Z32+Z33</f>
        <v>100.43393699235</v>
      </c>
      <c r="AA29" s="162">
        <v>106.68899703</v>
      </c>
      <c r="AC29" s="231"/>
    </row>
    <row r="30" spans="1:29" x14ac:dyDescent="0.25">
      <c r="A30" s="181" t="s">
        <v>155</v>
      </c>
      <c r="B30" s="184" t="s">
        <v>154</v>
      </c>
      <c r="C30" s="163">
        <v>0.60925423999999995</v>
      </c>
      <c r="D30" s="163">
        <v>0.60925423999999995</v>
      </c>
      <c r="E30" s="163">
        <v>0</v>
      </c>
      <c r="F30" s="163">
        <v>0</v>
      </c>
      <c r="G30" s="163">
        <v>0</v>
      </c>
      <c r="H30" s="163">
        <v>0</v>
      </c>
      <c r="I30" s="163">
        <v>0</v>
      </c>
      <c r="J30" s="163">
        <f>K30</f>
        <v>0</v>
      </c>
      <c r="K30" s="163">
        <v>0</v>
      </c>
      <c r="L30" s="163">
        <v>0</v>
      </c>
      <c r="M30" s="163">
        <v>0</v>
      </c>
      <c r="N30" s="163">
        <f>O30</f>
        <v>0</v>
      </c>
      <c r="O30" s="163">
        <v>0</v>
      </c>
      <c r="P30" s="163">
        <f>Q30</f>
        <v>0</v>
      </c>
      <c r="Q30" s="163">
        <v>0</v>
      </c>
      <c r="R30" s="163">
        <v>0</v>
      </c>
      <c r="S30" s="163">
        <v>0</v>
      </c>
      <c r="T30" s="163">
        <v>0</v>
      </c>
      <c r="U30" s="163">
        <v>0</v>
      </c>
      <c r="V30" s="163">
        <v>0</v>
      </c>
      <c r="W30" s="163">
        <v>0</v>
      </c>
      <c r="X30" s="163">
        <v>0</v>
      </c>
      <c r="Y30" s="163">
        <v>0</v>
      </c>
      <c r="Z30" s="163">
        <v>0</v>
      </c>
      <c r="AA30" s="163">
        <v>0</v>
      </c>
    </row>
    <row r="31" spans="1:29" x14ac:dyDescent="0.25">
      <c r="A31" s="181" t="s">
        <v>153</v>
      </c>
      <c r="B31" s="184" t="s">
        <v>152</v>
      </c>
      <c r="C31" s="163">
        <v>19.019380272350006</v>
      </c>
      <c r="D31" s="163">
        <f>AA31</f>
        <v>19.796458989999991</v>
      </c>
      <c r="E31" s="163">
        <v>32.890558029999994</v>
      </c>
      <c r="F31" s="163">
        <v>32.890558029999994</v>
      </c>
      <c r="G31" s="163">
        <v>0</v>
      </c>
      <c r="H31" s="163">
        <v>0</v>
      </c>
      <c r="I31" s="163">
        <v>0</v>
      </c>
      <c r="J31" s="163">
        <f t="shared" ref="J31:J50" si="22">K31</f>
        <v>19.019380272350006</v>
      </c>
      <c r="K31" s="163">
        <v>19.019380272350006</v>
      </c>
      <c r="L31" s="163">
        <v>0</v>
      </c>
      <c r="M31" s="163">
        <v>0</v>
      </c>
      <c r="N31" s="163">
        <f t="shared" ref="N31:P63" si="23">O31</f>
        <v>0</v>
      </c>
      <c r="O31" s="163">
        <v>0</v>
      </c>
      <c r="P31" s="163">
        <f t="shared" si="23"/>
        <v>19.796458989999991</v>
      </c>
      <c r="Q31" s="163">
        <v>19.796458989999991</v>
      </c>
      <c r="R31" s="163">
        <v>0</v>
      </c>
      <c r="S31" s="163">
        <v>0</v>
      </c>
      <c r="T31" s="163">
        <v>0</v>
      </c>
      <c r="U31" s="163">
        <v>0</v>
      </c>
      <c r="V31" s="163">
        <v>0</v>
      </c>
      <c r="W31" s="163">
        <v>0</v>
      </c>
      <c r="X31" s="163">
        <v>0</v>
      </c>
      <c r="Y31" s="163">
        <v>0</v>
      </c>
      <c r="Z31" s="163">
        <v>19.019380272350006</v>
      </c>
      <c r="AA31" s="163">
        <f>Q31</f>
        <v>19.796458989999991</v>
      </c>
      <c r="AB31" s="231"/>
    </row>
    <row r="32" spans="1:29" x14ac:dyDescent="0.25">
      <c r="A32" s="181" t="s">
        <v>151</v>
      </c>
      <c r="B32" s="184" t="s">
        <v>150</v>
      </c>
      <c r="C32" s="163">
        <v>81.414556719999993</v>
      </c>
      <c r="D32" s="163">
        <f>AA32</f>
        <v>86.892538040000005</v>
      </c>
      <c r="E32" s="163">
        <v>73.798439000000002</v>
      </c>
      <c r="F32" s="163">
        <v>73.798439000000002</v>
      </c>
      <c r="G32" s="163">
        <v>0</v>
      </c>
      <c r="H32" s="163">
        <v>0</v>
      </c>
      <c r="I32" s="163">
        <v>0</v>
      </c>
      <c r="J32" s="163">
        <f t="shared" si="22"/>
        <v>81.414556719999993</v>
      </c>
      <c r="K32" s="163">
        <v>81.414556719999993</v>
      </c>
      <c r="L32" s="163">
        <v>0</v>
      </c>
      <c r="M32" s="163">
        <v>0</v>
      </c>
      <c r="N32" s="163">
        <f t="shared" si="23"/>
        <v>0</v>
      </c>
      <c r="O32" s="163">
        <v>0</v>
      </c>
      <c r="P32" s="163">
        <f t="shared" si="23"/>
        <v>86.892538040000005</v>
      </c>
      <c r="Q32" s="163">
        <v>86.892538040000005</v>
      </c>
      <c r="R32" s="163">
        <v>0</v>
      </c>
      <c r="S32" s="163">
        <v>0</v>
      </c>
      <c r="T32" s="163">
        <v>0</v>
      </c>
      <c r="U32" s="163">
        <v>0</v>
      </c>
      <c r="V32" s="163">
        <v>0</v>
      </c>
      <c r="W32" s="163">
        <v>0</v>
      </c>
      <c r="X32" s="163">
        <v>0</v>
      </c>
      <c r="Y32" s="163">
        <v>0</v>
      </c>
      <c r="Z32" s="163">
        <v>81.414556719999993</v>
      </c>
      <c r="AA32" s="163">
        <f>Q32</f>
        <v>86.892538040000005</v>
      </c>
    </row>
    <row r="33" spans="1:27" x14ac:dyDescent="0.25">
      <c r="A33" s="181" t="s">
        <v>149</v>
      </c>
      <c r="B33" s="184" t="s">
        <v>148</v>
      </c>
      <c r="C33" s="163">
        <v>0</v>
      </c>
      <c r="D33" s="163">
        <v>0</v>
      </c>
      <c r="E33" s="163">
        <v>0</v>
      </c>
      <c r="F33" s="163">
        <v>0</v>
      </c>
      <c r="G33" s="163">
        <v>0</v>
      </c>
      <c r="H33" s="163">
        <v>0</v>
      </c>
      <c r="I33" s="163">
        <v>0</v>
      </c>
      <c r="J33" s="163">
        <f t="shared" si="22"/>
        <v>0</v>
      </c>
      <c r="K33" s="163">
        <v>0</v>
      </c>
      <c r="L33" s="163">
        <v>0</v>
      </c>
      <c r="M33" s="163">
        <v>0</v>
      </c>
      <c r="N33" s="163">
        <f t="shared" si="23"/>
        <v>0</v>
      </c>
      <c r="O33" s="163">
        <v>0</v>
      </c>
      <c r="P33" s="163">
        <f t="shared" si="23"/>
        <v>0</v>
      </c>
      <c r="Q33" s="163">
        <v>0</v>
      </c>
      <c r="R33" s="163">
        <v>0</v>
      </c>
      <c r="S33" s="163">
        <v>0</v>
      </c>
      <c r="T33" s="163">
        <v>0</v>
      </c>
      <c r="U33" s="163">
        <v>0</v>
      </c>
      <c r="V33" s="163">
        <v>0</v>
      </c>
      <c r="W33" s="163">
        <v>0</v>
      </c>
      <c r="X33" s="163">
        <v>0</v>
      </c>
      <c r="Y33" s="163">
        <v>0</v>
      </c>
      <c r="Z33" s="163">
        <v>0</v>
      </c>
      <c r="AA33" s="163">
        <v>0</v>
      </c>
    </row>
    <row r="34" spans="1:27" x14ac:dyDescent="0.25">
      <c r="A34" s="181" t="s">
        <v>55</v>
      </c>
      <c r="B34" s="182" t="s">
        <v>147</v>
      </c>
      <c r="C34" s="163" t="s">
        <v>475</v>
      </c>
      <c r="D34" s="166" t="s">
        <v>475</v>
      </c>
      <c r="E34" s="166" t="s">
        <v>475</v>
      </c>
      <c r="F34" s="166" t="s">
        <v>475</v>
      </c>
      <c r="G34" s="164" t="s">
        <v>475</v>
      </c>
      <c r="H34" s="166" t="s">
        <v>475</v>
      </c>
      <c r="I34" s="166" t="s">
        <v>475</v>
      </c>
      <c r="J34" s="163" t="str">
        <f t="shared" si="22"/>
        <v>нд</v>
      </c>
      <c r="K34" s="166" t="s">
        <v>475</v>
      </c>
      <c r="L34" s="166" t="s">
        <v>475</v>
      </c>
      <c r="M34" s="166" t="s">
        <v>475</v>
      </c>
      <c r="N34" s="163" t="str">
        <f t="shared" si="23"/>
        <v>нд</v>
      </c>
      <c r="O34" s="166" t="s">
        <v>475</v>
      </c>
      <c r="P34" s="163" t="str">
        <f t="shared" si="23"/>
        <v>нд</v>
      </c>
      <c r="Q34" s="166" t="s">
        <v>475</v>
      </c>
      <c r="R34" s="166" t="s">
        <v>475</v>
      </c>
      <c r="S34" s="166" t="s">
        <v>475</v>
      </c>
      <c r="T34" s="166" t="s">
        <v>475</v>
      </c>
      <c r="U34" s="166" t="s">
        <v>475</v>
      </c>
      <c r="V34" s="166" t="s">
        <v>475</v>
      </c>
      <c r="W34" s="166" t="s">
        <v>475</v>
      </c>
      <c r="X34" s="166" t="s">
        <v>475</v>
      </c>
      <c r="Y34" s="166" t="s">
        <v>475</v>
      </c>
      <c r="Z34" s="163" t="s">
        <v>475</v>
      </c>
      <c r="AA34" s="166" t="s">
        <v>475</v>
      </c>
    </row>
    <row r="35" spans="1:27" x14ac:dyDescent="0.25">
      <c r="A35" s="183" t="s">
        <v>146</v>
      </c>
      <c r="B35" s="186" t="s">
        <v>145</v>
      </c>
      <c r="C35" s="163" t="s">
        <v>475</v>
      </c>
      <c r="D35" s="166" t="s">
        <v>475</v>
      </c>
      <c r="E35" s="166" t="s">
        <v>475</v>
      </c>
      <c r="F35" s="166" t="s">
        <v>475</v>
      </c>
      <c r="G35" s="164" t="s">
        <v>475</v>
      </c>
      <c r="H35" s="166" t="s">
        <v>475</v>
      </c>
      <c r="I35" s="166" t="s">
        <v>475</v>
      </c>
      <c r="J35" s="163" t="str">
        <f t="shared" si="22"/>
        <v>нд</v>
      </c>
      <c r="K35" s="166" t="s">
        <v>475</v>
      </c>
      <c r="L35" s="166" t="s">
        <v>475</v>
      </c>
      <c r="M35" s="166" t="s">
        <v>475</v>
      </c>
      <c r="N35" s="163" t="str">
        <f t="shared" si="23"/>
        <v>нд</v>
      </c>
      <c r="O35" s="166" t="s">
        <v>475</v>
      </c>
      <c r="P35" s="163" t="str">
        <f t="shared" si="23"/>
        <v>нд</v>
      </c>
      <c r="Q35" s="166" t="s">
        <v>475</v>
      </c>
      <c r="R35" s="166" t="s">
        <v>475</v>
      </c>
      <c r="S35" s="166" t="s">
        <v>475</v>
      </c>
      <c r="T35" s="166" t="s">
        <v>475</v>
      </c>
      <c r="U35" s="166" t="s">
        <v>475</v>
      </c>
      <c r="V35" s="166" t="s">
        <v>475</v>
      </c>
      <c r="W35" s="166" t="s">
        <v>475</v>
      </c>
      <c r="X35" s="166" t="s">
        <v>475</v>
      </c>
      <c r="Y35" s="166" t="s">
        <v>475</v>
      </c>
      <c r="Z35" s="163" t="s">
        <v>475</v>
      </c>
      <c r="AA35" s="166" t="s">
        <v>475</v>
      </c>
    </row>
    <row r="36" spans="1:27" x14ac:dyDescent="0.25">
      <c r="A36" s="183" t="s">
        <v>144</v>
      </c>
      <c r="B36" s="186" t="s">
        <v>134</v>
      </c>
      <c r="C36" s="163" t="s">
        <v>475</v>
      </c>
      <c r="D36" s="166" t="s">
        <v>475</v>
      </c>
      <c r="E36" s="166" t="s">
        <v>475</v>
      </c>
      <c r="F36" s="166" t="s">
        <v>475</v>
      </c>
      <c r="G36" s="164" t="s">
        <v>475</v>
      </c>
      <c r="H36" s="166" t="s">
        <v>475</v>
      </c>
      <c r="I36" s="166" t="s">
        <v>475</v>
      </c>
      <c r="J36" s="163" t="str">
        <f t="shared" si="22"/>
        <v>нд</v>
      </c>
      <c r="K36" s="166" t="s">
        <v>475</v>
      </c>
      <c r="L36" s="166" t="s">
        <v>475</v>
      </c>
      <c r="M36" s="166" t="s">
        <v>475</v>
      </c>
      <c r="N36" s="163" t="str">
        <f t="shared" si="23"/>
        <v>нд</v>
      </c>
      <c r="O36" s="166" t="s">
        <v>475</v>
      </c>
      <c r="P36" s="163" t="str">
        <f t="shared" si="23"/>
        <v>нд</v>
      </c>
      <c r="Q36" s="166" t="s">
        <v>475</v>
      </c>
      <c r="R36" s="166" t="s">
        <v>475</v>
      </c>
      <c r="S36" s="166" t="s">
        <v>475</v>
      </c>
      <c r="T36" s="166" t="s">
        <v>475</v>
      </c>
      <c r="U36" s="166" t="s">
        <v>475</v>
      </c>
      <c r="V36" s="166" t="s">
        <v>475</v>
      </c>
      <c r="W36" s="166" t="s">
        <v>475</v>
      </c>
      <c r="X36" s="166" t="s">
        <v>475</v>
      </c>
      <c r="Y36" s="166" t="s">
        <v>475</v>
      </c>
      <c r="Z36" s="163" t="s">
        <v>475</v>
      </c>
      <c r="AA36" s="166" t="s">
        <v>475</v>
      </c>
    </row>
    <row r="37" spans="1:27" x14ac:dyDescent="0.25">
      <c r="A37" s="183" t="s">
        <v>143</v>
      </c>
      <c r="B37" s="186" t="s">
        <v>132</v>
      </c>
      <c r="C37" s="163" t="s">
        <v>475</v>
      </c>
      <c r="D37" s="166" t="s">
        <v>475</v>
      </c>
      <c r="E37" s="166" t="s">
        <v>475</v>
      </c>
      <c r="F37" s="166" t="s">
        <v>475</v>
      </c>
      <c r="G37" s="164" t="s">
        <v>475</v>
      </c>
      <c r="H37" s="166" t="s">
        <v>475</v>
      </c>
      <c r="I37" s="166" t="s">
        <v>475</v>
      </c>
      <c r="J37" s="163" t="str">
        <f t="shared" si="22"/>
        <v>нд</v>
      </c>
      <c r="K37" s="166" t="s">
        <v>475</v>
      </c>
      <c r="L37" s="166" t="s">
        <v>475</v>
      </c>
      <c r="M37" s="166" t="s">
        <v>475</v>
      </c>
      <c r="N37" s="163" t="str">
        <f t="shared" si="23"/>
        <v>нд</v>
      </c>
      <c r="O37" s="166" t="s">
        <v>475</v>
      </c>
      <c r="P37" s="163" t="str">
        <f t="shared" si="23"/>
        <v>нд</v>
      </c>
      <c r="Q37" s="166" t="s">
        <v>475</v>
      </c>
      <c r="R37" s="166" t="s">
        <v>475</v>
      </c>
      <c r="S37" s="166" t="s">
        <v>475</v>
      </c>
      <c r="T37" s="166" t="s">
        <v>475</v>
      </c>
      <c r="U37" s="166" t="s">
        <v>475</v>
      </c>
      <c r="V37" s="166" t="s">
        <v>475</v>
      </c>
      <c r="W37" s="166" t="s">
        <v>475</v>
      </c>
      <c r="X37" s="166" t="s">
        <v>475</v>
      </c>
      <c r="Y37" s="166" t="s">
        <v>475</v>
      </c>
      <c r="Z37" s="163" t="s">
        <v>475</v>
      </c>
      <c r="AA37" s="166" t="s">
        <v>475</v>
      </c>
    </row>
    <row r="38" spans="1:27" x14ac:dyDescent="0.25">
      <c r="A38" s="183" t="s">
        <v>142</v>
      </c>
      <c r="B38" s="184" t="s">
        <v>130</v>
      </c>
      <c r="C38" s="163" t="s">
        <v>475</v>
      </c>
      <c r="D38" s="166" t="s">
        <v>475</v>
      </c>
      <c r="E38" s="166" t="s">
        <v>475</v>
      </c>
      <c r="F38" s="166" t="s">
        <v>475</v>
      </c>
      <c r="G38" s="164" t="s">
        <v>475</v>
      </c>
      <c r="H38" s="166" t="s">
        <v>475</v>
      </c>
      <c r="I38" s="166" t="s">
        <v>475</v>
      </c>
      <c r="J38" s="163" t="str">
        <f t="shared" si="22"/>
        <v>нд</v>
      </c>
      <c r="K38" s="166" t="s">
        <v>475</v>
      </c>
      <c r="L38" s="166" t="s">
        <v>475</v>
      </c>
      <c r="M38" s="166" t="s">
        <v>475</v>
      </c>
      <c r="N38" s="163" t="str">
        <f t="shared" si="23"/>
        <v>нд</v>
      </c>
      <c r="O38" s="166" t="s">
        <v>475</v>
      </c>
      <c r="P38" s="163" t="str">
        <f t="shared" si="23"/>
        <v>нд</v>
      </c>
      <c r="Q38" s="166" t="s">
        <v>475</v>
      </c>
      <c r="R38" s="166" t="s">
        <v>475</v>
      </c>
      <c r="S38" s="166" t="s">
        <v>475</v>
      </c>
      <c r="T38" s="166" t="s">
        <v>475</v>
      </c>
      <c r="U38" s="166" t="s">
        <v>475</v>
      </c>
      <c r="V38" s="166" t="s">
        <v>475</v>
      </c>
      <c r="W38" s="166" t="s">
        <v>475</v>
      </c>
      <c r="X38" s="166" t="s">
        <v>475</v>
      </c>
      <c r="Y38" s="166" t="s">
        <v>475</v>
      </c>
      <c r="Z38" s="163" t="s">
        <v>475</v>
      </c>
      <c r="AA38" s="166" t="s">
        <v>475</v>
      </c>
    </row>
    <row r="39" spans="1:27" x14ac:dyDescent="0.25">
      <c r="A39" s="183" t="s">
        <v>141</v>
      </c>
      <c r="B39" s="184" t="s">
        <v>128</v>
      </c>
      <c r="C39" s="163" t="s">
        <v>475</v>
      </c>
      <c r="D39" s="166" t="s">
        <v>475</v>
      </c>
      <c r="E39" s="166" t="s">
        <v>475</v>
      </c>
      <c r="F39" s="166" t="s">
        <v>475</v>
      </c>
      <c r="G39" s="164" t="s">
        <v>475</v>
      </c>
      <c r="H39" s="166" t="s">
        <v>475</v>
      </c>
      <c r="I39" s="166" t="s">
        <v>475</v>
      </c>
      <c r="J39" s="163" t="str">
        <f t="shared" si="22"/>
        <v>нд</v>
      </c>
      <c r="K39" s="166" t="s">
        <v>475</v>
      </c>
      <c r="L39" s="166" t="s">
        <v>475</v>
      </c>
      <c r="M39" s="166" t="s">
        <v>475</v>
      </c>
      <c r="N39" s="163" t="str">
        <f t="shared" si="23"/>
        <v>нд</v>
      </c>
      <c r="O39" s="166" t="s">
        <v>475</v>
      </c>
      <c r="P39" s="163" t="str">
        <f t="shared" si="23"/>
        <v>нд</v>
      </c>
      <c r="Q39" s="166" t="s">
        <v>475</v>
      </c>
      <c r="R39" s="166" t="s">
        <v>475</v>
      </c>
      <c r="S39" s="166" t="s">
        <v>475</v>
      </c>
      <c r="T39" s="166" t="s">
        <v>475</v>
      </c>
      <c r="U39" s="166" t="s">
        <v>475</v>
      </c>
      <c r="V39" s="166" t="s">
        <v>475</v>
      </c>
      <c r="W39" s="166" t="s">
        <v>475</v>
      </c>
      <c r="X39" s="166" t="s">
        <v>475</v>
      </c>
      <c r="Y39" s="166" t="s">
        <v>475</v>
      </c>
      <c r="Z39" s="163" t="s">
        <v>475</v>
      </c>
      <c r="AA39" s="166" t="s">
        <v>475</v>
      </c>
    </row>
    <row r="40" spans="1:27" x14ac:dyDescent="0.25">
      <c r="A40" s="183" t="s">
        <v>140</v>
      </c>
      <c r="B40" s="184" t="s">
        <v>126</v>
      </c>
      <c r="C40" s="163" t="s">
        <v>475</v>
      </c>
      <c r="D40" s="166" t="s">
        <v>475</v>
      </c>
      <c r="E40" s="166" t="s">
        <v>475</v>
      </c>
      <c r="F40" s="166" t="s">
        <v>475</v>
      </c>
      <c r="G40" s="164" t="s">
        <v>475</v>
      </c>
      <c r="H40" s="166" t="s">
        <v>475</v>
      </c>
      <c r="I40" s="166" t="s">
        <v>475</v>
      </c>
      <c r="J40" s="163" t="str">
        <f t="shared" si="22"/>
        <v>нд</v>
      </c>
      <c r="K40" s="166" t="s">
        <v>475</v>
      </c>
      <c r="L40" s="166" t="s">
        <v>475</v>
      </c>
      <c r="M40" s="166" t="s">
        <v>475</v>
      </c>
      <c r="N40" s="163" t="str">
        <f t="shared" si="23"/>
        <v>нд</v>
      </c>
      <c r="O40" s="166" t="s">
        <v>475</v>
      </c>
      <c r="P40" s="163" t="str">
        <f t="shared" si="23"/>
        <v>нд</v>
      </c>
      <c r="Q40" s="166" t="s">
        <v>475</v>
      </c>
      <c r="R40" s="166" t="s">
        <v>475</v>
      </c>
      <c r="S40" s="166" t="s">
        <v>475</v>
      </c>
      <c r="T40" s="166" t="s">
        <v>475</v>
      </c>
      <c r="U40" s="166" t="s">
        <v>475</v>
      </c>
      <c r="V40" s="166" t="s">
        <v>475</v>
      </c>
      <c r="W40" s="166" t="s">
        <v>475</v>
      </c>
      <c r="X40" s="166" t="s">
        <v>475</v>
      </c>
      <c r="Y40" s="166" t="s">
        <v>475</v>
      </c>
      <c r="Z40" s="163" t="s">
        <v>475</v>
      </c>
      <c r="AA40" s="166" t="s">
        <v>475</v>
      </c>
    </row>
    <row r="41" spans="1:27" ht="18.75" x14ac:dyDescent="0.25">
      <c r="A41" s="183" t="s">
        <v>139</v>
      </c>
      <c r="B41" s="186" t="s">
        <v>124</v>
      </c>
      <c r="C41" s="163" t="s">
        <v>475</v>
      </c>
      <c r="D41" s="166" t="s">
        <v>475</v>
      </c>
      <c r="E41" s="166" t="s">
        <v>475</v>
      </c>
      <c r="F41" s="166" t="s">
        <v>475</v>
      </c>
      <c r="G41" s="164" t="s">
        <v>475</v>
      </c>
      <c r="H41" s="166" t="s">
        <v>475</v>
      </c>
      <c r="I41" s="166" t="s">
        <v>475</v>
      </c>
      <c r="J41" s="163" t="str">
        <f t="shared" si="22"/>
        <v>нд</v>
      </c>
      <c r="K41" s="166" t="s">
        <v>475</v>
      </c>
      <c r="L41" s="166" t="s">
        <v>475</v>
      </c>
      <c r="M41" s="166" t="s">
        <v>475</v>
      </c>
      <c r="N41" s="163" t="str">
        <f t="shared" si="23"/>
        <v>нд</v>
      </c>
      <c r="O41" s="166" t="s">
        <v>475</v>
      </c>
      <c r="P41" s="163" t="str">
        <f t="shared" si="23"/>
        <v>нд</v>
      </c>
      <c r="Q41" s="166" t="s">
        <v>475</v>
      </c>
      <c r="R41" s="166" t="s">
        <v>475</v>
      </c>
      <c r="S41" s="166" t="s">
        <v>475</v>
      </c>
      <c r="T41" s="166" t="s">
        <v>475</v>
      </c>
      <c r="U41" s="166" t="s">
        <v>475</v>
      </c>
      <c r="V41" s="166" t="s">
        <v>475</v>
      </c>
      <c r="W41" s="166" t="s">
        <v>475</v>
      </c>
      <c r="X41" s="166" t="s">
        <v>475</v>
      </c>
      <c r="Y41" s="166" t="s">
        <v>475</v>
      </c>
      <c r="Z41" s="163" t="s">
        <v>475</v>
      </c>
      <c r="AA41" s="166" t="s">
        <v>475</v>
      </c>
    </row>
    <row r="42" spans="1:27" x14ac:dyDescent="0.25">
      <c r="A42" s="181" t="s">
        <v>54</v>
      </c>
      <c r="B42" s="182" t="s">
        <v>138</v>
      </c>
      <c r="C42" s="163" t="s">
        <v>475</v>
      </c>
      <c r="D42" s="166" t="s">
        <v>475</v>
      </c>
      <c r="E42" s="166" t="s">
        <v>475</v>
      </c>
      <c r="F42" s="166" t="s">
        <v>475</v>
      </c>
      <c r="G42" s="164" t="s">
        <v>475</v>
      </c>
      <c r="H42" s="166" t="s">
        <v>475</v>
      </c>
      <c r="I42" s="166" t="s">
        <v>475</v>
      </c>
      <c r="J42" s="163" t="str">
        <f t="shared" si="22"/>
        <v>нд</v>
      </c>
      <c r="K42" s="166" t="s">
        <v>475</v>
      </c>
      <c r="L42" s="166" t="s">
        <v>475</v>
      </c>
      <c r="M42" s="166" t="s">
        <v>475</v>
      </c>
      <c r="N42" s="163" t="str">
        <f t="shared" si="23"/>
        <v>нд</v>
      </c>
      <c r="O42" s="166" t="s">
        <v>475</v>
      </c>
      <c r="P42" s="163" t="str">
        <f t="shared" si="23"/>
        <v>нд</v>
      </c>
      <c r="Q42" s="166" t="s">
        <v>475</v>
      </c>
      <c r="R42" s="166" t="s">
        <v>475</v>
      </c>
      <c r="S42" s="166" t="s">
        <v>475</v>
      </c>
      <c r="T42" s="166" t="s">
        <v>475</v>
      </c>
      <c r="U42" s="166" t="s">
        <v>475</v>
      </c>
      <c r="V42" s="166" t="s">
        <v>475</v>
      </c>
      <c r="W42" s="166" t="s">
        <v>475</v>
      </c>
      <c r="X42" s="166" t="s">
        <v>475</v>
      </c>
      <c r="Y42" s="166" t="s">
        <v>475</v>
      </c>
      <c r="Z42" s="163" t="s">
        <v>475</v>
      </c>
      <c r="AA42" s="166" t="s">
        <v>475</v>
      </c>
    </row>
    <row r="43" spans="1:27" x14ac:dyDescent="0.25">
      <c r="A43" s="183" t="s">
        <v>137</v>
      </c>
      <c r="B43" s="184" t="s">
        <v>136</v>
      </c>
      <c r="C43" s="163" t="s">
        <v>475</v>
      </c>
      <c r="D43" s="166" t="s">
        <v>475</v>
      </c>
      <c r="E43" s="166" t="s">
        <v>475</v>
      </c>
      <c r="F43" s="166" t="s">
        <v>475</v>
      </c>
      <c r="G43" s="164" t="s">
        <v>475</v>
      </c>
      <c r="H43" s="166" t="s">
        <v>475</v>
      </c>
      <c r="I43" s="166" t="s">
        <v>475</v>
      </c>
      <c r="J43" s="163" t="str">
        <f t="shared" si="22"/>
        <v>нд</v>
      </c>
      <c r="K43" s="166" t="s">
        <v>475</v>
      </c>
      <c r="L43" s="166" t="s">
        <v>475</v>
      </c>
      <c r="M43" s="166" t="s">
        <v>475</v>
      </c>
      <c r="N43" s="163" t="str">
        <f t="shared" si="23"/>
        <v>нд</v>
      </c>
      <c r="O43" s="166" t="s">
        <v>475</v>
      </c>
      <c r="P43" s="163" t="str">
        <f t="shared" si="23"/>
        <v>нд</v>
      </c>
      <c r="Q43" s="166" t="s">
        <v>475</v>
      </c>
      <c r="R43" s="166" t="s">
        <v>475</v>
      </c>
      <c r="S43" s="166" t="s">
        <v>475</v>
      </c>
      <c r="T43" s="166" t="s">
        <v>475</v>
      </c>
      <c r="U43" s="166" t="s">
        <v>475</v>
      </c>
      <c r="V43" s="166" t="s">
        <v>475</v>
      </c>
      <c r="W43" s="166" t="s">
        <v>475</v>
      </c>
      <c r="X43" s="166" t="s">
        <v>475</v>
      </c>
      <c r="Y43" s="166" t="s">
        <v>475</v>
      </c>
      <c r="Z43" s="163" t="s">
        <v>475</v>
      </c>
      <c r="AA43" s="166" t="s">
        <v>475</v>
      </c>
    </row>
    <row r="44" spans="1:27" x14ac:dyDescent="0.25">
      <c r="A44" s="183" t="s">
        <v>135</v>
      </c>
      <c r="B44" s="184" t="s">
        <v>134</v>
      </c>
      <c r="C44" s="163" t="s">
        <v>475</v>
      </c>
      <c r="D44" s="166" t="s">
        <v>475</v>
      </c>
      <c r="E44" s="166" t="s">
        <v>475</v>
      </c>
      <c r="F44" s="166" t="s">
        <v>475</v>
      </c>
      <c r="G44" s="164" t="s">
        <v>475</v>
      </c>
      <c r="H44" s="166" t="s">
        <v>475</v>
      </c>
      <c r="I44" s="166" t="s">
        <v>475</v>
      </c>
      <c r="J44" s="163" t="str">
        <f t="shared" si="22"/>
        <v>нд</v>
      </c>
      <c r="K44" s="166" t="s">
        <v>475</v>
      </c>
      <c r="L44" s="166" t="s">
        <v>475</v>
      </c>
      <c r="M44" s="166" t="s">
        <v>475</v>
      </c>
      <c r="N44" s="163" t="str">
        <f t="shared" si="23"/>
        <v>нд</v>
      </c>
      <c r="O44" s="166" t="s">
        <v>475</v>
      </c>
      <c r="P44" s="163" t="str">
        <f t="shared" si="23"/>
        <v>нд</v>
      </c>
      <c r="Q44" s="166" t="s">
        <v>475</v>
      </c>
      <c r="R44" s="166" t="s">
        <v>475</v>
      </c>
      <c r="S44" s="166" t="s">
        <v>475</v>
      </c>
      <c r="T44" s="166" t="s">
        <v>475</v>
      </c>
      <c r="U44" s="166" t="s">
        <v>475</v>
      </c>
      <c r="V44" s="166" t="s">
        <v>475</v>
      </c>
      <c r="W44" s="166" t="s">
        <v>475</v>
      </c>
      <c r="X44" s="166" t="s">
        <v>475</v>
      </c>
      <c r="Y44" s="166" t="s">
        <v>475</v>
      </c>
      <c r="Z44" s="163" t="s">
        <v>475</v>
      </c>
      <c r="AA44" s="166" t="s">
        <v>475</v>
      </c>
    </row>
    <row r="45" spans="1:27" x14ac:dyDescent="0.25">
      <c r="A45" s="183" t="s">
        <v>133</v>
      </c>
      <c r="B45" s="184" t="s">
        <v>132</v>
      </c>
      <c r="C45" s="163" t="s">
        <v>475</v>
      </c>
      <c r="D45" s="166" t="s">
        <v>475</v>
      </c>
      <c r="E45" s="166" t="s">
        <v>475</v>
      </c>
      <c r="F45" s="166" t="s">
        <v>475</v>
      </c>
      <c r="G45" s="164" t="s">
        <v>475</v>
      </c>
      <c r="H45" s="166" t="s">
        <v>475</v>
      </c>
      <c r="I45" s="166" t="s">
        <v>475</v>
      </c>
      <c r="J45" s="163" t="str">
        <f t="shared" si="22"/>
        <v>нд</v>
      </c>
      <c r="K45" s="166" t="s">
        <v>475</v>
      </c>
      <c r="L45" s="166" t="s">
        <v>475</v>
      </c>
      <c r="M45" s="166" t="s">
        <v>475</v>
      </c>
      <c r="N45" s="163" t="str">
        <f t="shared" si="23"/>
        <v>нд</v>
      </c>
      <c r="O45" s="166" t="s">
        <v>475</v>
      </c>
      <c r="P45" s="163" t="str">
        <f t="shared" si="23"/>
        <v>нд</v>
      </c>
      <c r="Q45" s="166" t="s">
        <v>475</v>
      </c>
      <c r="R45" s="166" t="s">
        <v>475</v>
      </c>
      <c r="S45" s="166" t="s">
        <v>475</v>
      </c>
      <c r="T45" s="166" t="s">
        <v>475</v>
      </c>
      <c r="U45" s="166" t="s">
        <v>475</v>
      </c>
      <c r="V45" s="166" t="s">
        <v>475</v>
      </c>
      <c r="W45" s="166" t="s">
        <v>475</v>
      </c>
      <c r="X45" s="166" t="s">
        <v>475</v>
      </c>
      <c r="Y45" s="166" t="s">
        <v>475</v>
      </c>
      <c r="Z45" s="163" t="s">
        <v>475</v>
      </c>
      <c r="AA45" s="166" t="s">
        <v>475</v>
      </c>
    </row>
    <row r="46" spans="1:27" x14ac:dyDescent="0.25">
      <c r="A46" s="183" t="s">
        <v>131</v>
      </c>
      <c r="B46" s="184" t="s">
        <v>130</v>
      </c>
      <c r="C46" s="163" t="s">
        <v>475</v>
      </c>
      <c r="D46" s="166" t="s">
        <v>475</v>
      </c>
      <c r="E46" s="166" t="s">
        <v>475</v>
      </c>
      <c r="F46" s="166" t="s">
        <v>475</v>
      </c>
      <c r="G46" s="164" t="s">
        <v>475</v>
      </c>
      <c r="H46" s="166" t="s">
        <v>475</v>
      </c>
      <c r="I46" s="166" t="s">
        <v>475</v>
      </c>
      <c r="J46" s="163" t="str">
        <f t="shared" si="22"/>
        <v>нд</v>
      </c>
      <c r="K46" s="166" t="s">
        <v>475</v>
      </c>
      <c r="L46" s="166" t="s">
        <v>475</v>
      </c>
      <c r="M46" s="166" t="s">
        <v>475</v>
      </c>
      <c r="N46" s="163" t="str">
        <f t="shared" si="23"/>
        <v>нд</v>
      </c>
      <c r="O46" s="166" t="s">
        <v>475</v>
      </c>
      <c r="P46" s="163" t="str">
        <f t="shared" si="23"/>
        <v>нд</v>
      </c>
      <c r="Q46" s="166" t="s">
        <v>475</v>
      </c>
      <c r="R46" s="166" t="s">
        <v>475</v>
      </c>
      <c r="S46" s="166" t="s">
        <v>475</v>
      </c>
      <c r="T46" s="166" t="s">
        <v>475</v>
      </c>
      <c r="U46" s="166" t="s">
        <v>475</v>
      </c>
      <c r="V46" s="166" t="s">
        <v>475</v>
      </c>
      <c r="W46" s="166" t="s">
        <v>475</v>
      </c>
      <c r="X46" s="166" t="s">
        <v>475</v>
      </c>
      <c r="Y46" s="166" t="s">
        <v>475</v>
      </c>
      <c r="Z46" s="163" t="s">
        <v>475</v>
      </c>
      <c r="AA46" s="166" t="s">
        <v>475</v>
      </c>
    </row>
    <row r="47" spans="1:27" x14ac:dyDescent="0.25">
      <c r="A47" s="183" t="s">
        <v>129</v>
      </c>
      <c r="B47" s="184" t="s">
        <v>128</v>
      </c>
      <c r="C47" s="163" t="s">
        <v>475</v>
      </c>
      <c r="D47" s="166" t="s">
        <v>475</v>
      </c>
      <c r="E47" s="166" t="s">
        <v>475</v>
      </c>
      <c r="F47" s="166" t="s">
        <v>475</v>
      </c>
      <c r="G47" s="164" t="s">
        <v>475</v>
      </c>
      <c r="H47" s="166" t="s">
        <v>475</v>
      </c>
      <c r="I47" s="166" t="s">
        <v>475</v>
      </c>
      <c r="J47" s="163" t="str">
        <f t="shared" si="22"/>
        <v>нд</v>
      </c>
      <c r="K47" s="166" t="s">
        <v>475</v>
      </c>
      <c r="L47" s="166" t="s">
        <v>475</v>
      </c>
      <c r="M47" s="166" t="s">
        <v>475</v>
      </c>
      <c r="N47" s="163" t="str">
        <f t="shared" si="23"/>
        <v>нд</v>
      </c>
      <c r="O47" s="166" t="s">
        <v>475</v>
      </c>
      <c r="P47" s="163" t="str">
        <f t="shared" si="23"/>
        <v>нд</v>
      </c>
      <c r="Q47" s="166" t="s">
        <v>475</v>
      </c>
      <c r="R47" s="166" t="s">
        <v>475</v>
      </c>
      <c r="S47" s="166" t="s">
        <v>475</v>
      </c>
      <c r="T47" s="166" t="s">
        <v>475</v>
      </c>
      <c r="U47" s="166" t="s">
        <v>475</v>
      </c>
      <c r="V47" s="166" t="s">
        <v>475</v>
      </c>
      <c r="W47" s="166" t="s">
        <v>475</v>
      </c>
      <c r="X47" s="166" t="s">
        <v>475</v>
      </c>
      <c r="Y47" s="166" t="s">
        <v>475</v>
      </c>
      <c r="Z47" s="163" t="s">
        <v>475</v>
      </c>
      <c r="AA47" s="166" t="s">
        <v>475</v>
      </c>
    </row>
    <row r="48" spans="1:27" x14ac:dyDescent="0.25">
      <c r="A48" s="183" t="s">
        <v>127</v>
      </c>
      <c r="B48" s="184" t="s">
        <v>126</v>
      </c>
      <c r="C48" s="163" t="s">
        <v>475</v>
      </c>
      <c r="D48" s="166" t="s">
        <v>475</v>
      </c>
      <c r="E48" s="166" t="s">
        <v>475</v>
      </c>
      <c r="F48" s="166" t="s">
        <v>475</v>
      </c>
      <c r="G48" s="164" t="s">
        <v>475</v>
      </c>
      <c r="H48" s="166" t="s">
        <v>475</v>
      </c>
      <c r="I48" s="166" t="s">
        <v>475</v>
      </c>
      <c r="J48" s="163" t="str">
        <f t="shared" si="22"/>
        <v>нд</v>
      </c>
      <c r="K48" s="166" t="s">
        <v>475</v>
      </c>
      <c r="L48" s="166" t="s">
        <v>475</v>
      </c>
      <c r="M48" s="166" t="s">
        <v>475</v>
      </c>
      <c r="N48" s="163" t="str">
        <f t="shared" si="23"/>
        <v>нд</v>
      </c>
      <c r="O48" s="166" t="s">
        <v>475</v>
      </c>
      <c r="P48" s="163" t="str">
        <f t="shared" si="23"/>
        <v>нд</v>
      </c>
      <c r="Q48" s="166" t="s">
        <v>475</v>
      </c>
      <c r="R48" s="166" t="s">
        <v>475</v>
      </c>
      <c r="S48" s="166" t="s">
        <v>475</v>
      </c>
      <c r="T48" s="166" t="s">
        <v>475</v>
      </c>
      <c r="U48" s="166" t="s">
        <v>475</v>
      </c>
      <c r="V48" s="166" t="s">
        <v>475</v>
      </c>
      <c r="W48" s="166" t="s">
        <v>475</v>
      </c>
      <c r="X48" s="166" t="s">
        <v>475</v>
      </c>
      <c r="Y48" s="166" t="s">
        <v>475</v>
      </c>
      <c r="Z48" s="163" t="s">
        <v>475</v>
      </c>
      <c r="AA48" s="166" t="s">
        <v>475</v>
      </c>
    </row>
    <row r="49" spans="1:27" x14ac:dyDescent="0.25">
      <c r="A49" s="183" t="s">
        <v>125</v>
      </c>
      <c r="B49" s="186" t="s">
        <v>468</v>
      </c>
      <c r="C49" s="163" t="s">
        <v>475</v>
      </c>
      <c r="D49" s="166" t="s">
        <v>475</v>
      </c>
      <c r="E49" s="166" t="s">
        <v>475</v>
      </c>
      <c r="F49" s="166" t="s">
        <v>475</v>
      </c>
      <c r="G49" s="164" t="s">
        <v>475</v>
      </c>
      <c r="H49" s="166" t="s">
        <v>475</v>
      </c>
      <c r="I49" s="166" t="s">
        <v>475</v>
      </c>
      <c r="J49" s="163" t="str">
        <f t="shared" si="22"/>
        <v>нд</v>
      </c>
      <c r="K49" s="166" t="s">
        <v>475</v>
      </c>
      <c r="L49" s="166" t="s">
        <v>475</v>
      </c>
      <c r="M49" s="166" t="s">
        <v>475</v>
      </c>
      <c r="N49" s="163" t="str">
        <f t="shared" si="23"/>
        <v>нд</v>
      </c>
      <c r="O49" s="166" t="s">
        <v>475</v>
      </c>
      <c r="P49" s="163" t="str">
        <f t="shared" si="23"/>
        <v>нд</v>
      </c>
      <c r="Q49" s="166" t="s">
        <v>475</v>
      </c>
      <c r="R49" s="166" t="s">
        <v>475</v>
      </c>
      <c r="S49" s="166" t="s">
        <v>475</v>
      </c>
      <c r="T49" s="166" t="s">
        <v>475</v>
      </c>
      <c r="U49" s="166" t="s">
        <v>475</v>
      </c>
      <c r="V49" s="166" t="s">
        <v>475</v>
      </c>
      <c r="W49" s="166" t="s">
        <v>475</v>
      </c>
      <c r="X49" s="166" t="s">
        <v>475</v>
      </c>
      <c r="Y49" s="166" t="s">
        <v>475</v>
      </c>
      <c r="Z49" s="163" t="s">
        <v>475</v>
      </c>
      <c r="AA49" s="166" t="s">
        <v>475</v>
      </c>
    </row>
    <row r="50" spans="1:27" x14ac:dyDescent="0.25">
      <c r="A50" s="181" t="s">
        <v>52</v>
      </c>
      <c r="B50" s="182" t="s">
        <v>123</v>
      </c>
      <c r="C50" s="163" t="s">
        <v>475</v>
      </c>
      <c r="D50" s="167" t="s">
        <v>475</v>
      </c>
      <c r="E50" s="167" t="s">
        <v>475</v>
      </c>
      <c r="F50" s="167" t="s">
        <v>475</v>
      </c>
      <c r="G50" s="164" t="s">
        <v>475</v>
      </c>
      <c r="H50" s="167" t="s">
        <v>475</v>
      </c>
      <c r="I50" s="167" t="s">
        <v>475</v>
      </c>
      <c r="J50" s="163" t="str">
        <f t="shared" si="22"/>
        <v>нд</v>
      </c>
      <c r="K50" s="166" t="s">
        <v>475</v>
      </c>
      <c r="L50" s="167" t="s">
        <v>475</v>
      </c>
      <c r="M50" s="167" t="s">
        <v>475</v>
      </c>
      <c r="N50" s="163" t="str">
        <f t="shared" si="23"/>
        <v>нд</v>
      </c>
      <c r="O50" s="166" t="s">
        <v>475</v>
      </c>
      <c r="P50" s="163" t="str">
        <f t="shared" si="23"/>
        <v>нд</v>
      </c>
      <c r="Q50" s="166" t="s">
        <v>475</v>
      </c>
      <c r="R50" s="167" t="s">
        <v>475</v>
      </c>
      <c r="S50" s="167" t="s">
        <v>475</v>
      </c>
      <c r="T50" s="167" t="s">
        <v>475</v>
      </c>
      <c r="U50" s="167" t="s">
        <v>475</v>
      </c>
      <c r="V50" s="167" t="s">
        <v>475</v>
      </c>
      <c r="W50" s="167" t="s">
        <v>475</v>
      </c>
      <c r="X50" s="167" t="s">
        <v>475</v>
      </c>
      <c r="Y50" s="167" t="s">
        <v>475</v>
      </c>
      <c r="Z50" s="163" t="s">
        <v>475</v>
      </c>
      <c r="AA50" s="167" t="s">
        <v>475</v>
      </c>
    </row>
    <row r="51" spans="1:27" x14ac:dyDescent="0.25">
      <c r="A51" s="183" t="s">
        <v>122</v>
      </c>
      <c r="B51" s="184" t="s">
        <v>121</v>
      </c>
      <c r="C51" s="248">
        <v>101.04319123235</v>
      </c>
      <c r="D51" s="163">
        <f>D29</f>
        <v>107.29825126999999</v>
      </c>
      <c r="E51" s="261">
        <f>F51</f>
        <v>107.29825126999999</v>
      </c>
      <c r="F51" s="261">
        <f>P51</f>
        <v>107.29825126999999</v>
      </c>
      <c r="G51" s="163">
        <f t="shared" ref="G51:Y51" si="24">G29</f>
        <v>0</v>
      </c>
      <c r="H51" s="163">
        <f t="shared" ref="H51:I51" si="25">H29</f>
        <v>0</v>
      </c>
      <c r="I51" s="163">
        <f t="shared" si="25"/>
        <v>0</v>
      </c>
      <c r="J51" s="163">
        <f>K51</f>
        <v>101.04319123235</v>
      </c>
      <c r="K51" s="163">
        <f>K29+D30</f>
        <v>101.04319123235</v>
      </c>
      <c r="L51" s="163">
        <f t="shared" ref="L51" si="26">L29</f>
        <v>0</v>
      </c>
      <c r="M51" s="163">
        <f t="shared" ref="M51" si="27">M29</f>
        <v>0</v>
      </c>
      <c r="N51" s="163">
        <f>O51</f>
        <v>0</v>
      </c>
      <c r="O51" s="163">
        <v>0</v>
      </c>
      <c r="P51" s="261">
        <f>Q51</f>
        <v>107.29825126999999</v>
      </c>
      <c r="Q51" s="163">
        <f>Q29+D30</f>
        <v>107.29825126999999</v>
      </c>
      <c r="R51" s="163">
        <f t="shared" si="24"/>
        <v>0</v>
      </c>
      <c r="S51" s="163">
        <f t="shared" si="24"/>
        <v>0</v>
      </c>
      <c r="T51" s="163">
        <f t="shared" si="24"/>
        <v>0</v>
      </c>
      <c r="U51" s="163">
        <f t="shared" si="24"/>
        <v>0</v>
      </c>
      <c r="V51" s="163">
        <f t="shared" si="24"/>
        <v>0</v>
      </c>
      <c r="W51" s="163">
        <f t="shared" si="24"/>
        <v>0</v>
      </c>
      <c r="X51" s="163">
        <f t="shared" si="24"/>
        <v>0</v>
      </c>
      <c r="Y51" s="163">
        <f t="shared" si="24"/>
        <v>0</v>
      </c>
      <c r="Z51" s="248">
        <f>Z29+C30</f>
        <v>101.04319123235</v>
      </c>
      <c r="AA51" s="163">
        <v>107.29825126999999</v>
      </c>
    </row>
    <row r="52" spans="1:27" x14ac:dyDescent="0.25">
      <c r="A52" s="183" t="s">
        <v>120</v>
      </c>
      <c r="B52" s="184" t="s">
        <v>114</v>
      </c>
      <c r="C52" s="163" t="s">
        <v>475</v>
      </c>
      <c r="D52" s="167" t="s">
        <v>475</v>
      </c>
      <c r="E52" s="262" t="s">
        <v>475</v>
      </c>
      <c r="F52" s="262" t="s">
        <v>475</v>
      </c>
      <c r="G52" s="164" t="s">
        <v>475</v>
      </c>
      <c r="H52" s="167" t="s">
        <v>475</v>
      </c>
      <c r="I52" s="167" t="s">
        <v>475</v>
      </c>
      <c r="J52" s="163" t="str">
        <f t="shared" ref="J52:J63" si="28">K52</f>
        <v>нд</v>
      </c>
      <c r="K52" s="166" t="s">
        <v>475</v>
      </c>
      <c r="L52" s="167" t="s">
        <v>475</v>
      </c>
      <c r="M52" s="167" t="s">
        <v>475</v>
      </c>
      <c r="N52" s="163" t="str">
        <f t="shared" si="23"/>
        <v>нд</v>
      </c>
      <c r="O52" s="166" t="s">
        <v>475</v>
      </c>
      <c r="P52" s="163" t="str">
        <f t="shared" si="23"/>
        <v>нд</v>
      </c>
      <c r="Q52" s="166" t="s">
        <v>475</v>
      </c>
      <c r="R52" s="167" t="s">
        <v>475</v>
      </c>
      <c r="S52" s="167" t="s">
        <v>475</v>
      </c>
      <c r="T52" s="167" t="s">
        <v>475</v>
      </c>
      <c r="U52" s="167" t="s">
        <v>475</v>
      </c>
      <c r="V52" s="167" t="s">
        <v>475</v>
      </c>
      <c r="W52" s="167" t="s">
        <v>475</v>
      </c>
      <c r="X52" s="167" t="s">
        <v>475</v>
      </c>
      <c r="Y52" s="167" t="s">
        <v>475</v>
      </c>
      <c r="Z52" s="163" t="s">
        <v>475</v>
      </c>
      <c r="AA52" s="167" t="s">
        <v>475</v>
      </c>
    </row>
    <row r="53" spans="1:27" x14ac:dyDescent="0.25">
      <c r="A53" s="183" t="s">
        <v>119</v>
      </c>
      <c r="B53" s="186" t="s">
        <v>113</v>
      </c>
      <c r="C53" s="163" t="s">
        <v>475</v>
      </c>
      <c r="D53" s="167" t="s">
        <v>475</v>
      </c>
      <c r="E53" s="262" t="s">
        <v>475</v>
      </c>
      <c r="F53" s="262" t="s">
        <v>475</v>
      </c>
      <c r="G53" s="164" t="s">
        <v>475</v>
      </c>
      <c r="H53" s="167" t="s">
        <v>475</v>
      </c>
      <c r="I53" s="167" t="s">
        <v>475</v>
      </c>
      <c r="J53" s="163" t="str">
        <f t="shared" si="28"/>
        <v>нд</v>
      </c>
      <c r="K53" s="166" t="s">
        <v>475</v>
      </c>
      <c r="L53" s="167" t="s">
        <v>475</v>
      </c>
      <c r="M53" s="167" t="s">
        <v>475</v>
      </c>
      <c r="N53" s="163" t="str">
        <f t="shared" si="23"/>
        <v>нд</v>
      </c>
      <c r="O53" s="166" t="s">
        <v>475</v>
      </c>
      <c r="P53" s="163" t="str">
        <f t="shared" si="23"/>
        <v>нд</v>
      </c>
      <c r="Q53" s="166" t="s">
        <v>475</v>
      </c>
      <c r="R53" s="167" t="s">
        <v>475</v>
      </c>
      <c r="S53" s="167" t="s">
        <v>475</v>
      </c>
      <c r="T53" s="167" t="s">
        <v>475</v>
      </c>
      <c r="U53" s="167" t="s">
        <v>475</v>
      </c>
      <c r="V53" s="167" t="s">
        <v>475</v>
      </c>
      <c r="W53" s="167" t="s">
        <v>475</v>
      </c>
      <c r="X53" s="167" t="s">
        <v>475</v>
      </c>
      <c r="Y53" s="167" t="s">
        <v>475</v>
      </c>
      <c r="Z53" s="163" t="s">
        <v>475</v>
      </c>
      <c r="AA53" s="167" t="s">
        <v>475</v>
      </c>
    </row>
    <row r="54" spans="1:27" x14ac:dyDescent="0.25">
      <c r="A54" s="183" t="s">
        <v>118</v>
      </c>
      <c r="B54" s="186" t="s">
        <v>112</v>
      </c>
      <c r="C54" s="163" t="s">
        <v>475</v>
      </c>
      <c r="D54" s="167" t="s">
        <v>475</v>
      </c>
      <c r="E54" s="262" t="s">
        <v>475</v>
      </c>
      <c r="F54" s="262" t="s">
        <v>475</v>
      </c>
      <c r="G54" s="164" t="s">
        <v>475</v>
      </c>
      <c r="H54" s="167" t="s">
        <v>475</v>
      </c>
      <c r="I54" s="167" t="s">
        <v>475</v>
      </c>
      <c r="J54" s="163" t="str">
        <f t="shared" si="28"/>
        <v>нд</v>
      </c>
      <c r="K54" s="166" t="s">
        <v>475</v>
      </c>
      <c r="L54" s="167" t="s">
        <v>475</v>
      </c>
      <c r="M54" s="167" t="s">
        <v>475</v>
      </c>
      <c r="N54" s="163" t="str">
        <f t="shared" si="23"/>
        <v>нд</v>
      </c>
      <c r="O54" s="166" t="s">
        <v>475</v>
      </c>
      <c r="P54" s="163" t="str">
        <f t="shared" si="23"/>
        <v>нд</v>
      </c>
      <c r="Q54" s="166" t="s">
        <v>475</v>
      </c>
      <c r="R54" s="167" t="s">
        <v>475</v>
      </c>
      <c r="S54" s="167" t="s">
        <v>475</v>
      </c>
      <c r="T54" s="167" t="s">
        <v>475</v>
      </c>
      <c r="U54" s="167" t="s">
        <v>475</v>
      </c>
      <c r="V54" s="167" t="s">
        <v>475</v>
      </c>
      <c r="W54" s="167" t="s">
        <v>475</v>
      </c>
      <c r="X54" s="167" t="s">
        <v>475</v>
      </c>
      <c r="Y54" s="167" t="s">
        <v>475</v>
      </c>
      <c r="Z54" s="163" t="s">
        <v>475</v>
      </c>
      <c r="AA54" s="167" t="s">
        <v>475</v>
      </c>
    </row>
    <row r="55" spans="1:27" x14ac:dyDescent="0.25">
      <c r="A55" s="183" t="s">
        <v>117</v>
      </c>
      <c r="B55" s="186" t="s">
        <v>111</v>
      </c>
      <c r="C55" s="163" t="s">
        <v>475</v>
      </c>
      <c r="D55" s="167" t="s">
        <v>475</v>
      </c>
      <c r="E55" s="262" t="s">
        <v>475</v>
      </c>
      <c r="F55" s="262" t="s">
        <v>475</v>
      </c>
      <c r="G55" s="164" t="s">
        <v>475</v>
      </c>
      <c r="H55" s="167" t="s">
        <v>475</v>
      </c>
      <c r="I55" s="167" t="s">
        <v>475</v>
      </c>
      <c r="J55" s="163" t="str">
        <f t="shared" si="28"/>
        <v>нд</v>
      </c>
      <c r="K55" s="166" t="s">
        <v>475</v>
      </c>
      <c r="L55" s="167" t="s">
        <v>475</v>
      </c>
      <c r="M55" s="167" t="s">
        <v>475</v>
      </c>
      <c r="N55" s="163" t="str">
        <f t="shared" si="23"/>
        <v>нд</v>
      </c>
      <c r="O55" s="166" t="s">
        <v>475</v>
      </c>
      <c r="P55" s="163" t="str">
        <f t="shared" si="23"/>
        <v>нд</v>
      </c>
      <c r="Q55" s="166" t="s">
        <v>475</v>
      </c>
      <c r="R55" s="167" t="s">
        <v>475</v>
      </c>
      <c r="S55" s="167" t="s">
        <v>475</v>
      </c>
      <c r="T55" s="167" t="s">
        <v>475</v>
      </c>
      <c r="U55" s="167" t="s">
        <v>475</v>
      </c>
      <c r="V55" s="167" t="s">
        <v>475</v>
      </c>
      <c r="W55" s="167" t="s">
        <v>475</v>
      </c>
      <c r="X55" s="167" t="s">
        <v>475</v>
      </c>
      <c r="Y55" s="167" t="s">
        <v>475</v>
      </c>
      <c r="Z55" s="163" t="s">
        <v>475</v>
      </c>
      <c r="AA55" s="167" t="s">
        <v>475</v>
      </c>
    </row>
    <row r="56" spans="1:27" s="174" customFormat="1" x14ac:dyDescent="0.25">
      <c r="A56" s="183" t="s">
        <v>116</v>
      </c>
      <c r="B56" s="186" t="s">
        <v>487</v>
      </c>
      <c r="C56" s="228">
        <v>26</v>
      </c>
      <c r="D56" s="260">
        <v>24</v>
      </c>
      <c r="E56" s="260">
        <v>24</v>
      </c>
      <c r="F56" s="260">
        <v>24</v>
      </c>
      <c r="G56" s="228">
        <v>0</v>
      </c>
      <c r="H56" s="228">
        <v>0</v>
      </c>
      <c r="I56" s="228">
        <v>0</v>
      </c>
      <c r="J56" s="228">
        <f t="shared" si="28"/>
        <v>26</v>
      </c>
      <c r="K56" s="228">
        <v>26</v>
      </c>
      <c r="L56" s="228">
        <v>0</v>
      </c>
      <c r="M56" s="228">
        <v>0</v>
      </c>
      <c r="N56" s="228">
        <f t="shared" si="23"/>
        <v>0</v>
      </c>
      <c r="O56" s="228">
        <v>0</v>
      </c>
      <c r="P56" s="228">
        <f t="shared" si="23"/>
        <v>24</v>
      </c>
      <c r="Q56" s="228">
        <v>24</v>
      </c>
      <c r="R56" s="228">
        <v>0</v>
      </c>
      <c r="S56" s="228">
        <v>0</v>
      </c>
      <c r="T56" s="228">
        <v>0</v>
      </c>
      <c r="U56" s="228">
        <v>0</v>
      </c>
      <c r="V56" s="228">
        <v>0</v>
      </c>
      <c r="W56" s="228">
        <v>0</v>
      </c>
      <c r="X56" s="228">
        <v>0</v>
      </c>
      <c r="Y56" s="228">
        <v>0</v>
      </c>
      <c r="Z56" s="228">
        <v>26</v>
      </c>
      <c r="AA56" s="228">
        <v>24</v>
      </c>
    </row>
    <row r="57" spans="1:27" ht="31.5" x14ac:dyDescent="0.25">
      <c r="A57" s="181" t="s">
        <v>51</v>
      </c>
      <c r="B57" s="187" t="s">
        <v>213</v>
      </c>
      <c r="C57" s="167" t="s">
        <v>475</v>
      </c>
      <c r="D57" s="167" t="s">
        <v>475</v>
      </c>
      <c r="E57" s="167" t="s">
        <v>475</v>
      </c>
      <c r="F57" s="167" t="s">
        <v>475</v>
      </c>
      <c r="G57" s="164" t="s">
        <v>475</v>
      </c>
      <c r="H57" s="167" t="s">
        <v>475</v>
      </c>
      <c r="I57" s="167" t="s">
        <v>475</v>
      </c>
      <c r="J57" s="163" t="str">
        <f t="shared" si="28"/>
        <v>нд</v>
      </c>
      <c r="K57" s="166" t="s">
        <v>475</v>
      </c>
      <c r="L57" s="167" t="s">
        <v>475</v>
      </c>
      <c r="M57" s="167" t="s">
        <v>475</v>
      </c>
      <c r="N57" s="163" t="str">
        <f t="shared" si="23"/>
        <v>нд</v>
      </c>
      <c r="O57" s="166" t="s">
        <v>475</v>
      </c>
      <c r="P57" s="163" t="str">
        <f t="shared" si="23"/>
        <v>нд</v>
      </c>
      <c r="Q57" s="166" t="s">
        <v>475</v>
      </c>
      <c r="R57" s="167" t="s">
        <v>475</v>
      </c>
      <c r="S57" s="167" t="s">
        <v>475</v>
      </c>
      <c r="T57" s="167" t="s">
        <v>475</v>
      </c>
      <c r="U57" s="167" t="s">
        <v>475</v>
      </c>
      <c r="V57" s="167" t="s">
        <v>475</v>
      </c>
      <c r="W57" s="167" t="s">
        <v>475</v>
      </c>
      <c r="X57" s="167" t="s">
        <v>475</v>
      </c>
      <c r="Y57" s="167" t="s">
        <v>475</v>
      </c>
      <c r="Z57" s="167" t="s">
        <v>475</v>
      </c>
      <c r="AA57" s="167" t="s">
        <v>475</v>
      </c>
    </row>
    <row r="58" spans="1:27" x14ac:dyDescent="0.25">
      <c r="A58" s="181" t="s">
        <v>50</v>
      </c>
      <c r="B58" s="182" t="s">
        <v>115</v>
      </c>
      <c r="C58" s="163" t="s">
        <v>475</v>
      </c>
      <c r="D58" s="167" t="s">
        <v>475</v>
      </c>
      <c r="E58" s="167" t="s">
        <v>475</v>
      </c>
      <c r="F58" s="167" t="s">
        <v>475</v>
      </c>
      <c r="G58" s="164" t="s">
        <v>475</v>
      </c>
      <c r="H58" s="167" t="s">
        <v>475</v>
      </c>
      <c r="I58" s="167" t="s">
        <v>475</v>
      </c>
      <c r="J58" s="163" t="str">
        <f t="shared" si="28"/>
        <v>нд</v>
      </c>
      <c r="K58" s="166" t="s">
        <v>475</v>
      </c>
      <c r="L58" s="167" t="s">
        <v>475</v>
      </c>
      <c r="M58" s="167" t="s">
        <v>475</v>
      </c>
      <c r="N58" s="163" t="str">
        <f t="shared" si="23"/>
        <v>нд</v>
      </c>
      <c r="O58" s="166" t="s">
        <v>475</v>
      </c>
      <c r="P58" s="163" t="str">
        <f t="shared" si="23"/>
        <v>нд</v>
      </c>
      <c r="Q58" s="166" t="s">
        <v>475</v>
      </c>
      <c r="R58" s="167" t="s">
        <v>475</v>
      </c>
      <c r="S58" s="167" t="s">
        <v>475</v>
      </c>
      <c r="T58" s="167" t="s">
        <v>475</v>
      </c>
      <c r="U58" s="167" t="s">
        <v>475</v>
      </c>
      <c r="V58" s="167" t="s">
        <v>475</v>
      </c>
      <c r="W58" s="167" t="s">
        <v>475</v>
      </c>
      <c r="X58" s="167" t="s">
        <v>475</v>
      </c>
      <c r="Y58" s="167" t="s">
        <v>475</v>
      </c>
      <c r="Z58" s="163" t="s">
        <v>475</v>
      </c>
      <c r="AA58" s="167" t="s">
        <v>475</v>
      </c>
    </row>
    <row r="59" spans="1:27" x14ac:dyDescent="0.25">
      <c r="A59" s="183" t="s">
        <v>207</v>
      </c>
      <c r="B59" s="188" t="s">
        <v>136</v>
      </c>
      <c r="C59" s="163" t="s">
        <v>475</v>
      </c>
      <c r="D59" s="167" t="s">
        <v>475</v>
      </c>
      <c r="E59" s="167" t="s">
        <v>475</v>
      </c>
      <c r="F59" s="167" t="s">
        <v>475</v>
      </c>
      <c r="G59" s="164" t="s">
        <v>475</v>
      </c>
      <c r="H59" s="167" t="s">
        <v>475</v>
      </c>
      <c r="I59" s="167" t="s">
        <v>475</v>
      </c>
      <c r="J59" s="163" t="str">
        <f t="shared" si="28"/>
        <v>нд</v>
      </c>
      <c r="K59" s="166" t="s">
        <v>475</v>
      </c>
      <c r="L59" s="167" t="s">
        <v>475</v>
      </c>
      <c r="M59" s="167" t="s">
        <v>475</v>
      </c>
      <c r="N59" s="163" t="str">
        <f t="shared" si="23"/>
        <v>нд</v>
      </c>
      <c r="O59" s="166" t="s">
        <v>475</v>
      </c>
      <c r="P59" s="163" t="str">
        <f t="shared" si="23"/>
        <v>нд</v>
      </c>
      <c r="Q59" s="166" t="s">
        <v>475</v>
      </c>
      <c r="R59" s="167" t="s">
        <v>475</v>
      </c>
      <c r="S59" s="167" t="s">
        <v>475</v>
      </c>
      <c r="T59" s="167" t="s">
        <v>475</v>
      </c>
      <c r="U59" s="167" t="s">
        <v>475</v>
      </c>
      <c r="V59" s="167" t="s">
        <v>475</v>
      </c>
      <c r="W59" s="167" t="s">
        <v>475</v>
      </c>
      <c r="X59" s="167" t="s">
        <v>475</v>
      </c>
      <c r="Y59" s="167" t="s">
        <v>475</v>
      </c>
      <c r="Z59" s="163" t="s">
        <v>475</v>
      </c>
      <c r="AA59" s="167" t="s">
        <v>475</v>
      </c>
    </row>
    <row r="60" spans="1:27" x14ac:dyDescent="0.25">
      <c r="A60" s="183" t="s">
        <v>208</v>
      </c>
      <c r="B60" s="188" t="s">
        <v>134</v>
      </c>
      <c r="C60" s="163" t="s">
        <v>475</v>
      </c>
      <c r="D60" s="167" t="s">
        <v>475</v>
      </c>
      <c r="E60" s="167" t="s">
        <v>475</v>
      </c>
      <c r="F60" s="167" t="s">
        <v>475</v>
      </c>
      <c r="G60" s="164" t="s">
        <v>475</v>
      </c>
      <c r="H60" s="167" t="s">
        <v>475</v>
      </c>
      <c r="I60" s="167" t="s">
        <v>475</v>
      </c>
      <c r="J60" s="163" t="str">
        <f t="shared" si="28"/>
        <v>нд</v>
      </c>
      <c r="K60" s="166" t="s">
        <v>475</v>
      </c>
      <c r="L60" s="167" t="s">
        <v>475</v>
      </c>
      <c r="M60" s="167" t="s">
        <v>475</v>
      </c>
      <c r="N60" s="163" t="str">
        <f t="shared" si="23"/>
        <v>нд</v>
      </c>
      <c r="O60" s="166" t="s">
        <v>475</v>
      </c>
      <c r="P60" s="163" t="str">
        <f t="shared" si="23"/>
        <v>нд</v>
      </c>
      <c r="Q60" s="166" t="s">
        <v>475</v>
      </c>
      <c r="R60" s="167" t="s">
        <v>475</v>
      </c>
      <c r="S60" s="167" t="s">
        <v>475</v>
      </c>
      <c r="T60" s="167" t="s">
        <v>475</v>
      </c>
      <c r="U60" s="167" t="s">
        <v>475</v>
      </c>
      <c r="V60" s="167" t="s">
        <v>475</v>
      </c>
      <c r="W60" s="167" t="s">
        <v>475</v>
      </c>
      <c r="X60" s="167" t="s">
        <v>475</v>
      </c>
      <c r="Y60" s="167" t="s">
        <v>475</v>
      </c>
      <c r="Z60" s="163" t="s">
        <v>475</v>
      </c>
      <c r="AA60" s="167" t="s">
        <v>475</v>
      </c>
    </row>
    <row r="61" spans="1:27" x14ac:dyDescent="0.25">
      <c r="A61" s="183" t="s">
        <v>209</v>
      </c>
      <c r="B61" s="188" t="s">
        <v>132</v>
      </c>
      <c r="C61" s="163" t="s">
        <v>475</v>
      </c>
      <c r="D61" s="167" t="s">
        <v>475</v>
      </c>
      <c r="E61" s="167" t="s">
        <v>475</v>
      </c>
      <c r="F61" s="167" t="s">
        <v>475</v>
      </c>
      <c r="G61" s="164" t="s">
        <v>475</v>
      </c>
      <c r="H61" s="167" t="s">
        <v>475</v>
      </c>
      <c r="I61" s="167" t="s">
        <v>475</v>
      </c>
      <c r="J61" s="163" t="str">
        <f t="shared" si="28"/>
        <v>нд</v>
      </c>
      <c r="K61" s="166" t="s">
        <v>475</v>
      </c>
      <c r="L61" s="167" t="s">
        <v>475</v>
      </c>
      <c r="M61" s="167" t="s">
        <v>475</v>
      </c>
      <c r="N61" s="163" t="str">
        <f t="shared" si="23"/>
        <v>нд</v>
      </c>
      <c r="O61" s="166" t="s">
        <v>475</v>
      </c>
      <c r="P61" s="163" t="str">
        <f t="shared" si="23"/>
        <v>нд</v>
      </c>
      <c r="Q61" s="166" t="s">
        <v>475</v>
      </c>
      <c r="R61" s="167" t="s">
        <v>475</v>
      </c>
      <c r="S61" s="167" t="s">
        <v>475</v>
      </c>
      <c r="T61" s="167" t="s">
        <v>475</v>
      </c>
      <c r="U61" s="167" t="s">
        <v>475</v>
      </c>
      <c r="V61" s="167" t="s">
        <v>475</v>
      </c>
      <c r="W61" s="167" t="s">
        <v>475</v>
      </c>
      <c r="X61" s="167" t="s">
        <v>475</v>
      </c>
      <c r="Y61" s="167" t="s">
        <v>475</v>
      </c>
      <c r="Z61" s="163" t="s">
        <v>475</v>
      </c>
      <c r="AA61" s="167" t="s">
        <v>475</v>
      </c>
    </row>
    <row r="62" spans="1:27" x14ac:dyDescent="0.25">
      <c r="A62" s="183" t="s">
        <v>210</v>
      </c>
      <c r="B62" s="188" t="s">
        <v>212</v>
      </c>
      <c r="C62" s="163" t="s">
        <v>475</v>
      </c>
      <c r="D62" s="167" t="s">
        <v>475</v>
      </c>
      <c r="E62" s="167" t="s">
        <v>475</v>
      </c>
      <c r="F62" s="167" t="s">
        <v>475</v>
      </c>
      <c r="G62" s="164" t="s">
        <v>475</v>
      </c>
      <c r="H62" s="167" t="s">
        <v>475</v>
      </c>
      <c r="I62" s="167" t="s">
        <v>475</v>
      </c>
      <c r="J62" s="163" t="str">
        <f t="shared" si="28"/>
        <v>нд</v>
      </c>
      <c r="K62" s="166" t="s">
        <v>475</v>
      </c>
      <c r="L62" s="167" t="s">
        <v>475</v>
      </c>
      <c r="M62" s="167" t="s">
        <v>475</v>
      </c>
      <c r="N62" s="163" t="str">
        <f t="shared" si="23"/>
        <v>нд</v>
      </c>
      <c r="O62" s="166" t="s">
        <v>475</v>
      </c>
      <c r="P62" s="163" t="str">
        <f t="shared" si="23"/>
        <v>нд</v>
      </c>
      <c r="Q62" s="166" t="s">
        <v>475</v>
      </c>
      <c r="R62" s="167" t="s">
        <v>475</v>
      </c>
      <c r="S62" s="167" t="s">
        <v>475</v>
      </c>
      <c r="T62" s="167" t="s">
        <v>475</v>
      </c>
      <c r="U62" s="167" t="s">
        <v>475</v>
      </c>
      <c r="V62" s="167" t="s">
        <v>475</v>
      </c>
      <c r="W62" s="167" t="s">
        <v>475</v>
      </c>
      <c r="X62" s="167" t="s">
        <v>475</v>
      </c>
      <c r="Y62" s="167" t="s">
        <v>475</v>
      </c>
      <c r="Z62" s="163" t="s">
        <v>475</v>
      </c>
      <c r="AA62" s="167" t="s">
        <v>475</v>
      </c>
    </row>
    <row r="63" spans="1:27" ht="18.75" x14ac:dyDescent="0.25">
      <c r="A63" s="183" t="s">
        <v>211</v>
      </c>
      <c r="B63" s="186" t="s">
        <v>110</v>
      </c>
      <c r="C63" s="163" t="s">
        <v>475</v>
      </c>
      <c r="D63" s="167" t="s">
        <v>475</v>
      </c>
      <c r="E63" s="167" t="s">
        <v>475</v>
      </c>
      <c r="F63" s="167" t="s">
        <v>475</v>
      </c>
      <c r="G63" s="164" t="s">
        <v>475</v>
      </c>
      <c r="H63" s="167" t="s">
        <v>475</v>
      </c>
      <c r="I63" s="167" t="s">
        <v>475</v>
      </c>
      <c r="J63" s="163" t="str">
        <f t="shared" si="28"/>
        <v>нд</v>
      </c>
      <c r="K63" s="166" t="s">
        <v>475</v>
      </c>
      <c r="L63" s="167" t="s">
        <v>475</v>
      </c>
      <c r="M63" s="167" t="s">
        <v>475</v>
      </c>
      <c r="N63" s="163" t="str">
        <f t="shared" si="23"/>
        <v>нд</v>
      </c>
      <c r="O63" s="166" t="s">
        <v>475</v>
      </c>
      <c r="P63" s="163" t="str">
        <f t="shared" si="23"/>
        <v>нд</v>
      </c>
      <c r="Q63" s="166" t="s">
        <v>475</v>
      </c>
      <c r="R63" s="167" t="s">
        <v>475</v>
      </c>
      <c r="S63" s="167" t="s">
        <v>475</v>
      </c>
      <c r="T63" s="167" t="s">
        <v>475</v>
      </c>
      <c r="U63" s="167" t="s">
        <v>475</v>
      </c>
      <c r="V63" s="167" t="s">
        <v>475</v>
      </c>
      <c r="W63" s="167" t="s">
        <v>475</v>
      </c>
      <c r="X63" s="167" t="s">
        <v>475</v>
      </c>
      <c r="Y63" s="167" t="s">
        <v>475</v>
      </c>
      <c r="Z63" s="163" t="s">
        <v>475</v>
      </c>
      <c r="AA63" s="167" t="s">
        <v>475</v>
      </c>
    </row>
    <row r="64" spans="1:27" x14ac:dyDescent="0.25">
      <c r="A64" s="189"/>
      <c r="B64" s="190"/>
      <c r="N64" s="190"/>
      <c r="O64" s="190"/>
      <c r="P64" s="190"/>
      <c r="Q64" s="190"/>
    </row>
    <row r="65" spans="2:17" ht="54" customHeight="1" x14ac:dyDescent="0.25">
      <c r="B65" s="191"/>
      <c r="P65" s="191"/>
      <c r="Q65" s="191"/>
    </row>
    <row r="67" spans="2:17" ht="50.25" customHeight="1" x14ac:dyDescent="0.25">
      <c r="B67" s="192"/>
      <c r="P67" s="192"/>
      <c r="Q67" s="192"/>
    </row>
    <row r="69" spans="2:17" ht="36.75" customHeight="1" x14ac:dyDescent="0.25">
      <c r="B69" s="191"/>
      <c r="P69" s="191"/>
      <c r="Q69" s="191"/>
    </row>
    <row r="70" spans="2:17" x14ac:dyDescent="0.25">
      <c r="B70" s="193"/>
    </row>
    <row r="71" spans="2:17" ht="51" customHeight="1" x14ac:dyDescent="0.25">
      <c r="B71" s="191"/>
      <c r="P71" s="191"/>
      <c r="Q71" s="191"/>
    </row>
    <row r="72" spans="2:17" ht="32.25" customHeight="1" x14ac:dyDescent="0.25">
      <c r="B72" s="192"/>
      <c r="P72" s="192"/>
      <c r="Q72" s="192"/>
    </row>
    <row r="73" spans="2:17" ht="51.75" customHeight="1" x14ac:dyDescent="0.25">
      <c r="B73" s="191"/>
      <c r="P73" s="191"/>
      <c r="Q73" s="191"/>
    </row>
    <row r="74" spans="2:17" ht="21.75" customHeight="1" x14ac:dyDescent="0.25">
      <c r="B74" s="194"/>
      <c r="P74" s="194"/>
      <c r="Q74" s="194"/>
    </row>
    <row r="75" spans="2:17" ht="23.25" customHeight="1" x14ac:dyDescent="0.25">
      <c r="B75" s="195"/>
    </row>
    <row r="76" spans="2:17" ht="18.75" customHeight="1" x14ac:dyDescent="0.25">
      <c r="B76" s="196"/>
      <c r="P76" s="196"/>
      <c r="Q76" s="196"/>
    </row>
  </sheetData>
  <mergeCells count="22">
    <mergeCell ref="A19:A21"/>
    <mergeCell ref="B19:B21"/>
    <mergeCell ref="L20:M20"/>
    <mergeCell ref="J20:K20"/>
    <mergeCell ref="J19:M19"/>
    <mergeCell ref="D4:G5"/>
    <mergeCell ref="E8:G8"/>
    <mergeCell ref="E11:G11"/>
    <mergeCell ref="E9:G9"/>
    <mergeCell ref="B14:Z14"/>
    <mergeCell ref="Z19:AA20"/>
    <mergeCell ref="C19:D20"/>
    <mergeCell ref="G19:G21"/>
    <mergeCell ref="E19:F20"/>
    <mergeCell ref="V19:W19"/>
    <mergeCell ref="N20:O20"/>
    <mergeCell ref="P20:Q20"/>
    <mergeCell ref="X19:Y19"/>
    <mergeCell ref="R19:S19"/>
    <mergeCell ref="T19:U19"/>
    <mergeCell ref="H19:I19"/>
    <mergeCell ref="N19:Q19"/>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7"/>
  <sheetViews>
    <sheetView view="pageBreakPreview" topLeftCell="A20" zoomScale="80" zoomScaleSheetLayoutView="80" workbookViewId="0">
      <selection activeCell="A26" sqref="A26:O26"/>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14" style="17" customWidth="1"/>
    <col min="20" max="20" width="14.1406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61</v>
      </c>
    </row>
    <row r="2" spans="1:48" hidden="1" x14ac:dyDescent="0.25">
      <c r="AT2" s="140"/>
      <c r="AU2" s="140"/>
      <c r="AV2" s="120" t="s">
        <v>9</v>
      </c>
    </row>
    <row r="3" spans="1:48" hidden="1" x14ac:dyDescent="0.25">
      <c r="AT3" s="140"/>
      <c r="AU3" s="140"/>
      <c r="AV3" s="120" t="s">
        <v>60</v>
      </c>
    </row>
    <row r="4" spans="1:48" ht="18.75" x14ac:dyDescent="0.3">
      <c r="AV4" s="122"/>
    </row>
    <row r="5" spans="1:48" ht="18.75" customHeight="1" x14ac:dyDescent="0.25">
      <c r="A5" s="273" t="str">
        <f>'1. паспорт местоположение'!A5:C5</f>
        <v>Год раскрытия информации: 2025 год</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row>
    <row r="6" spans="1:48" ht="18.75" x14ac:dyDescent="0.3">
      <c r="AV6" s="122"/>
    </row>
    <row r="7" spans="1:48" ht="18.75" x14ac:dyDescent="0.25">
      <c r="A7" s="277" t="s">
        <v>8</v>
      </c>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row>
    <row r="8" spans="1:48" ht="18.75" x14ac:dyDescent="0.25">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row>
    <row r="9" spans="1:48" x14ac:dyDescent="0.25">
      <c r="A9" s="278" t="str">
        <f>'1. паспорт местоположение'!A8:C8</f>
        <v>ООО ХК "СДС-Энерго"</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row>
    <row r="10" spans="1:48" ht="15.75" x14ac:dyDescent="0.25">
      <c r="A10" s="274" t="s">
        <v>7</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row>
    <row r="11" spans="1:48" ht="18.75" x14ac:dyDescent="0.25">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row>
    <row r="12" spans="1:48" x14ac:dyDescent="0.25">
      <c r="A12" s="278" t="str">
        <f>'1. паспорт местоположение'!A10:C10</f>
        <v>O_1.2.1.1.2</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row>
    <row r="13" spans="1:48" ht="15.75" x14ac:dyDescent="0.25">
      <c r="A13" s="274" t="s">
        <v>6</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row>
    <row r="14" spans="1:48" ht="18.75" x14ac:dyDescent="0.25">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row>
    <row r="15" spans="1:48" x14ac:dyDescent="0.25">
      <c r="A15" s="278" t="str">
        <f>'1. паспорт местоположение'!A12:C12</f>
        <v>Реконструкция РУ-6 кВ, РЗА  ПС 35/6 кВ № 41 с установкой блок-модулей 1, 2 сек.6 кВ с ОПУ (ПИР - 2016 г., СМР, ввод - 2026 г.)</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row>
    <row r="16" spans="1:48" ht="15.75" x14ac:dyDescent="0.25">
      <c r="A16" s="274" t="s">
        <v>5</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row>
    <row r="17" spans="1:48" x14ac:dyDescent="0.25">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row>
    <row r="18" spans="1:48" ht="23.25" customHeight="1" x14ac:dyDescent="0.25">
      <c r="A18" s="431" t="s">
        <v>442</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row>
    <row r="19" spans="1:48" ht="84" customHeight="1" x14ac:dyDescent="0.25">
      <c r="A19" s="422" t="s">
        <v>46</v>
      </c>
      <c r="B19" s="433" t="s">
        <v>23</v>
      </c>
      <c r="C19" s="422" t="s">
        <v>45</v>
      </c>
      <c r="D19" s="422" t="s">
        <v>478</v>
      </c>
      <c r="E19" s="436" t="s">
        <v>453</v>
      </c>
      <c r="F19" s="437"/>
      <c r="G19" s="437"/>
      <c r="H19" s="437"/>
      <c r="I19" s="437"/>
      <c r="J19" s="437"/>
      <c r="K19" s="437"/>
      <c r="L19" s="438"/>
      <c r="M19" s="422" t="s">
        <v>44</v>
      </c>
      <c r="N19" s="422" t="s">
        <v>43</v>
      </c>
      <c r="O19" s="422" t="s">
        <v>42</v>
      </c>
      <c r="P19" s="417" t="s">
        <v>221</v>
      </c>
      <c r="Q19" s="417" t="s">
        <v>41</v>
      </c>
      <c r="R19" s="417" t="s">
        <v>479</v>
      </c>
      <c r="S19" s="417" t="s">
        <v>40</v>
      </c>
      <c r="T19" s="417"/>
      <c r="U19" s="439" t="s">
        <v>39</v>
      </c>
      <c r="V19" s="439" t="s">
        <v>38</v>
      </c>
      <c r="W19" s="417" t="s">
        <v>37</v>
      </c>
      <c r="X19" s="417" t="s">
        <v>480</v>
      </c>
      <c r="Y19" s="417" t="s">
        <v>481</v>
      </c>
      <c r="Z19" s="424" t="s">
        <v>36</v>
      </c>
      <c r="AA19" s="417" t="s">
        <v>482</v>
      </c>
      <c r="AB19" s="417" t="s">
        <v>35</v>
      </c>
      <c r="AC19" s="417" t="s">
        <v>34</v>
      </c>
      <c r="AD19" s="417" t="s">
        <v>33</v>
      </c>
      <c r="AE19" s="417" t="s">
        <v>32</v>
      </c>
      <c r="AF19" s="417" t="s">
        <v>31</v>
      </c>
      <c r="AG19" s="417"/>
      <c r="AH19" s="417"/>
      <c r="AI19" s="417"/>
      <c r="AJ19" s="417"/>
      <c r="AK19" s="417"/>
      <c r="AL19" s="417" t="s">
        <v>30</v>
      </c>
      <c r="AM19" s="417"/>
      <c r="AN19" s="417"/>
      <c r="AO19" s="417"/>
      <c r="AP19" s="417" t="s">
        <v>29</v>
      </c>
      <c r="AQ19" s="417"/>
      <c r="AR19" s="417" t="s">
        <v>28</v>
      </c>
      <c r="AS19" s="417" t="s">
        <v>27</v>
      </c>
      <c r="AT19" s="417" t="s">
        <v>26</v>
      </c>
      <c r="AU19" s="417" t="s">
        <v>25</v>
      </c>
      <c r="AV19" s="425" t="s">
        <v>24</v>
      </c>
    </row>
    <row r="20" spans="1:48" ht="64.5" customHeight="1" x14ac:dyDescent="0.25">
      <c r="A20" s="432"/>
      <c r="B20" s="434"/>
      <c r="C20" s="432"/>
      <c r="D20" s="432"/>
      <c r="E20" s="427" t="s">
        <v>22</v>
      </c>
      <c r="F20" s="418" t="s">
        <v>114</v>
      </c>
      <c r="G20" s="418" t="s">
        <v>113</v>
      </c>
      <c r="H20" s="418" t="s">
        <v>112</v>
      </c>
      <c r="I20" s="420" t="s">
        <v>368</v>
      </c>
      <c r="J20" s="420" t="s">
        <v>369</v>
      </c>
      <c r="K20" s="420" t="s">
        <v>370</v>
      </c>
      <c r="L20" s="418" t="s">
        <v>72</v>
      </c>
      <c r="M20" s="432"/>
      <c r="N20" s="432"/>
      <c r="O20" s="432"/>
      <c r="P20" s="417"/>
      <c r="Q20" s="417"/>
      <c r="R20" s="417"/>
      <c r="S20" s="429" t="s">
        <v>1</v>
      </c>
      <c r="T20" s="429" t="s">
        <v>10</v>
      </c>
      <c r="U20" s="439"/>
      <c r="V20" s="439"/>
      <c r="W20" s="417"/>
      <c r="X20" s="417"/>
      <c r="Y20" s="417"/>
      <c r="Z20" s="417"/>
      <c r="AA20" s="417"/>
      <c r="AB20" s="417"/>
      <c r="AC20" s="417"/>
      <c r="AD20" s="417"/>
      <c r="AE20" s="417"/>
      <c r="AF20" s="417" t="s">
        <v>21</v>
      </c>
      <c r="AG20" s="417"/>
      <c r="AH20" s="417" t="s">
        <v>20</v>
      </c>
      <c r="AI20" s="417"/>
      <c r="AJ20" s="422" t="s">
        <v>19</v>
      </c>
      <c r="AK20" s="422" t="s">
        <v>18</v>
      </c>
      <c r="AL20" s="422" t="s">
        <v>17</v>
      </c>
      <c r="AM20" s="422" t="s">
        <v>16</v>
      </c>
      <c r="AN20" s="422" t="s">
        <v>15</v>
      </c>
      <c r="AO20" s="422" t="s">
        <v>14</v>
      </c>
      <c r="AP20" s="422" t="s">
        <v>13</v>
      </c>
      <c r="AQ20" s="440" t="s">
        <v>10</v>
      </c>
      <c r="AR20" s="417"/>
      <c r="AS20" s="417"/>
      <c r="AT20" s="417"/>
      <c r="AU20" s="417"/>
      <c r="AV20" s="426"/>
    </row>
    <row r="21" spans="1:48" ht="144" customHeight="1" x14ac:dyDescent="0.25">
      <c r="A21" s="423"/>
      <c r="B21" s="435"/>
      <c r="C21" s="423"/>
      <c r="D21" s="423"/>
      <c r="E21" s="428"/>
      <c r="F21" s="419"/>
      <c r="G21" s="419"/>
      <c r="H21" s="419"/>
      <c r="I21" s="421"/>
      <c r="J21" s="421"/>
      <c r="K21" s="421"/>
      <c r="L21" s="419"/>
      <c r="M21" s="423"/>
      <c r="N21" s="423"/>
      <c r="O21" s="423"/>
      <c r="P21" s="417"/>
      <c r="Q21" s="417"/>
      <c r="R21" s="417"/>
      <c r="S21" s="430"/>
      <c r="T21" s="430"/>
      <c r="U21" s="439"/>
      <c r="V21" s="439"/>
      <c r="W21" s="417"/>
      <c r="X21" s="417"/>
      <c r="Y21" s="417"/>
      <c r="Z21" s="417"/>
      <c r="AA21" s="417"/>
      <c r="AB21" s="417"/>
      <c r="AC21" s="417"/>
      <c r="AD21" s="417"/>
      <c r="AE21" s="417"/>
      <c r="AF21" s="116" t="s">
        <v>12</v>
      </c>
      <c r="AG21" s="116" t="s">
        <v>11</v>
      </c>
      <c r="AH21" s="86" t="s">
        <v>1</v>
      </c>
      <c r="AI21" s="86" t="s">
        <v>10</v>
      </c>
      <c r="AJ21" s="423"/>
      <c r="AK21" s="423"/>
      <c r="AL21" s="423"/>
      <c r="AM21" s="423"/>
      <c r="AN21" s="423"/>
      <c r="AO21" s="423"/>
      <c r="AP21" s="423"/>
      <c r="AQ21" s="441"/>
      <c r="AR21" s="417"/>
      <c r="AS21" s="417"/>
      <c r="AT21" s="417"/>
      <c r="AU21" s="417"/>
      <c r="AV21" s="426"/>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63.75" x14ac:dyDescent="0.2">
      <c r="A23" s="144">
        <v>1</v>
      </c>
      <c r="B23" s="145" t="s">
        <v>476</v>
      </c>
      <c r="C23" s="145" t="s">
        <v>477</v>
      </c>
      <c r="D23" s="442">
        <v>2026</v>
      </c>
      <c r="E23" s="442">
        <v>24</v>
      </c>
      <c r="F23" s="442" t="s">
        <v>475</v>
      </c>
      <c r="G23" s="442" t="s">
        <v>475</v>
      </c>
      <c r="H23" s="442" t="s">
        <v>475</v>
      </c>
      <c r="I23" s="442" t="s">
        <v>475</v>
      </c>
      <c r="J23" s="442" t="s">
        <v>475</v>
      </c>
      <c r="K23" s="442" t="s">
        <v>475</v>
      </c>
      <c r="L23" s="442" t="s">
        <v>475</v>
      </c>
      <c r="M23" s="142" t="s">
        <v>524</v>
      </c>
      <c r="N23" s="142" t="s">
        <v>524</v>
      </c>
      <c r="O23" s="145" t="s">
        <v>460</v>
      </c>
      <c r="P23" s="254">
        <v>597.45762999999999</v>
      </c>
      <c r="Q23" s="145" t="s">
        <v>489</v>
      </c>
      <c r="R23" s="229">
        <f>P23</f>
        <v>597.45762999999999</v>
      </c>
      <c r="S23" s="240" t="s">
        <v>490</v>
      </c>
      <c r="T23" s="240" t="s">
        <v>490</v>
      </c>
      <c r="U23" s="240" t="s">
        <v>475</v>
      </c>
      <c r="V23" s="240" t="s">
        <v>475</v>
      </c>
      <c r="W23" s="241" t="s">
        <v>549</v>
      </c>
      <c r="X23" s="242">
        <v>597.45762999999999</v>
      </c>
      <c r="Y23" s="241" t="s">
        <v>475</v>
      </c>
      <c r="Z23" s="241" t="s">
        <v>475</v>
      </c>
      <c r="AA23" s="241" t="s">
        <v>475</v>
      </c>
      <c r="AB23" s="243">
        <v>597.45762999999999</v>
      </c>
      <c r="AC23" s="241" t="s">
        <v>549</v>
      </c>
      <c r="AD23" s="242">
        <f>AB23*1.18</f>
        <v>705.00000339999997</v>
      </c>
      <c r="AE23" s="240" t="s">
        <v>475</v>
      </c>
      <c r="AF23" s="240" t="s">
        <v>521</v>
      </c>
      <c r="AG23" s="240" t="s">
        <v>520</v>
      </c>
      <c r="AH23" s="241" t="s">
        <v>475</v>
      </c>
      <c r="AI23" s="241" t="s">
        <v>475</v>
      </c>
      <c r="AJ23" s="241" t="s">
        <v>475</v>
      </c>
      <c r="AK23" s="241" t="s">
        <v>475</v>
      </c>
      <c r="AL23" s="241" t="s">
        <v>475</v>
      </c>
      <c r="AM23" s="241" t="s">
        <v>460</v>
      </c>
      <c r="AN23" s="241" t="s">
        <v>523</v>
      </c>
      <c r="AO23" s="241" t="s">
        <v>522</v>
      </c>
      <c r="AP23" s="241" t="s">
        <v>518</v>
      </c>
      <c r="AQ23" s="241" t="s">
        <v>518</v>
      </c>
      <c r="AR23" s="241" t="s">
        <v>518</v>
      </c>
      <c r="AS23" s="241" t="s">
        <v>518</v>
      </c>
      <c r="AT23" s="241" t="s">
        <v>519</v>
      </c>
      <c r="AU23" s="241" t="s">
        <v>475</v>
      </c>
      <c r="AV23" s="241" t="s">
        <v>475</v>
      </c>
    </row>
    <row r="24" spans="1:48" s="140" customFormat="1" ht="73.5" customHeight="1" x14ac:dyDescent="0.2">
      <c r="A24" s="144">
        <v>2</v>
      </c>
      <c r="B24" s="145" t="s">
        <v>476</v>
      </c>
      <c r="C24" s="145" t="s">
        <v>477</v>
      </c>
      <c r="D24" s="443"/>
      <c r="E24" s="443"/>
      <c r="F24" s="443"/>
      <c r="G24" s="443"/>
      <c r="H24" s="443"/>
      <c r="I24" s="443"/>
      <c r="J24" s="443"/>
      <c r="K24" s="443"/>
      <c r="L24" s="443"/>
      <c r="M24" s="142" t="s">
        <v>524</v>
      </c>
      <c r="N24" s="142" t="s">
        <v>524</v>
      </c>
      <c r="O24" s="145" t="s">
        <v>460</v>
      </c>
      <c r="P24" s="254">
        <v>11.796609999999999</v>
      </c>
      <c r="Q24" s="145" t="s">
        <v>489</v>
      </c>
      <c r="R24" s="229">
        <f>P24</f>
        <v>11.796609999999999</v>
      </c>
      <c r="S24" s="240" t="s">
        <v>490</v>
      </c>
      <c r="T24" s="240" t="s">
        <v>490</v>
      </c>
      <c r="U24" s="240" t="s">
        <v>475</v>
      </c>
      <c r="V24" s="240" t="s">
        <v>475</v>
      </c>
      <c r="W24" s="241" t="s">
        <v>539</v>
      </c>
      <c r="X24" s="242">
        <v>11.796609999999999</v>
      </c>
      <c r="Y24" s="241" t="s">
        <v>475</v>
      </c>
      <c r="Z24" s="241" t="s">
        <v>475</v>
      </c>
      <c r="AA24" s="241" t="s">
        <v>475</v>
      </c>
      <c r="AB24" s="243">
        <v>11.796609999999999</v>
      </c>
      <c r="AC24" s="241" t="s">
        <v>539</v>
      </c>
      <c r="AD24" s="242">
        <f>AB24*1.18</f>
        <v>13.919999799999999</v>
      </c>
      <c r="AE24" s="240" t="s">
        <v>475</v>
      </c>
      <c r="AF24" s="240" t="s">
        <v>475</v>
      </c>
      <c r="AG24" s="240" t="s">
        <v>475</v>
      </c>
      <c r="AH24" s="241" t="s">
        <v>475</v>
      </c>
      <c r="AI24" s="241" t="s">
        <v>475</v>
      </c>
      <c r="AJ24" s="241" t="s">
        <v>475</v>
      </c>
      <c r="AK24" s="241" t="s">
        <v>475</v>
      </c>
      <c r="AL24" s="241" t="s">
        <v>475</v>
      </c>
      <c r="AM24" s="241" t="s">
        <v>475</v>
      </c>
      <c r="AN24" s="241" t="s">
        <v>475</v>
      </c>
      <c r="AO24" s="241" t="s">
        <v>475</v>
      </c>
      <c r="AP24" s="241" t="s">
        <v>475</v>
      </c>
      <c r="AQ24" s="241" t="s">
        <v>475</v>
      </c>
      <c r="AR24" s="241" t="s">
        <v>475</v>
      </c>
      <c r="AS24" s="241" t="s">
        <v>544</v>
      </c>
      <c r="AT24" s="241" t="s">
        <v>545</v>
      </c>
      <c r="AU24" s="241" t="s">
        <v>475</v>
      </c>
      <c r="AV24" s="241" t="s">
        <v>475</v>
      </c>
    </row>
    <row r="25" spans="1:48" s="140" customFormat="1" ht="131.25" customHeight="1" x14ac:dyDescent="0.2">
      <c r="A25" s="144">
        <v>3</v>
      </c>
      <c r="B25" s="145" t="s">
        <v>476</v>
      </c>
      <c r="C25" s="145" t="s">
        <v>477</v>
      </c>
      <c r="D25" s="444"/>
      <c r="E25" s="444"/>
      <c r="F25" s="444"/>
      <c r="G25" s="444"/>
      <c r="H25" s="444"/>
      <c r="I25" s="444"/>
      <c r="J25" s="444"/>
      <c r="K25" s="444"/>
      <c r="L25" s="444"/>
      <c r="M25" s="142" t="s">
        <v>502</v>
      </c>
      <c r="N25" s="143" t="s">
        <v>502</v>
      </c>
      <c r="O25" s="145" t="s">
        <v>460</v>
      </c>
      <c r="P25" s="254">
        <v>106688.99703</v>
      </c>
      <c r="Q25" s="250" t="s">
        <v>489</v>
      </c>
      <c r="R25" s="251">
        <v>106688.99703</v>
      </c>
      <c r="S25" s="145" t="s">
        <v>490</v>
      </c>
      <c r="T25" s="145" t="s">
        <v>475</v>
      </c>
      <c r="U25" s="145" t="s">
        <v>475</v>
      </c>
      <c r="V25" s="145" t="s">
        <v>475</v>
      </c>
      <c r="W25" s="145" t="s">
        <v>475</v>
      </c>
      <c r="X25" s="145" t="s">
        <v>475</v>
      </c>
      <c r="Y25" s="145" t="s">
        <v>475</v>
      </c>
      <c r="Z25" s="145" t="s">
        <v>475</v>
      </c>
      <c r="AA25" s="145" t="s">
        <v>475</v>
      </c>
      <c r="AB25" s="237" t="s">
        <v>475</v>
      </c>
      <c r="AC25" s="145" t="s">
        <v>475</v>
      </c>
      <c r="AD25" s="237" t="s">
        <v>475</v>
      </c>
      <c r="AE25" s="145" t="s">
        <v>475</v>
      </c>
      <c r="AF25" s="145" t="s">
        <v>475</v>
      </c>
      <c r="AG25" s="145" t="s">
        <v>475</v>
      </c>
      <c r="AH25" s="145" t="s">
        <v>475</v>
      </c>
      <c r="AI25" s="145" t="s">
        <v>475</v>
      </c>
      <c r="AJ25" s="145" t="s">
        <v>475</v>
      </c>
      <c r="AK25" s="145" t="s">
        <v>475</v>
      </c>
      <c r="AL25" s="145" t="s">
        <v>475</v>
      </c>
      <c r="AM25" s="145" t="s">
        <v>475</v>
      </c>
      <c r="AN25" s="145" t="s">
        <v>475</v>
      </c>
      <c r="AO25" s="145" t="s">
        <v>475</v>
      </c>
      <c r="AP25" s="145" t="s">
        <v>475</v>
      </c>
      <c r="AQ25" s="145" t="s">
        <v>475</v>
      </c>
      <c r="AR25" s="145" t="s">
        <v>475</v>
      </c>
      <c r="AS25" s="145" t="s">
        <v>475</v>
      </c>
      <c r="AT25" s="145" t="s">
        <v>475</v>
      </c>
      <c r="AU25" s="145" t="s">
        <v>475</v>
      </c>
      <c r="AV25" s="145" t="s">
        <v>475</v>
      </c>
    </row>
    <row r="26" spans="1:48" x14ac:dyDescent="0.25">
      <c r="A26" s="414"/>
      <c r="B26" s="415"/>
      <c r="C26" s="415"/>
      <c r="D26" s="415"/>
      <c r="E26" s="415"/>
      <c r="F26" s="415"/>
      <c r="G26" s="415"/>
      <c r="H26" s="415"/>
      <c r="I26" s="415"/>
      <c r="J26" s="415"/>
      <c r="K26" s="415"/>
      <c r="L26" s="415"/>
      <c r="M26" s="415"/>
      <c r="N26" s="415"/>
      <c r="O26" s="416"/>
      <c r="P26" s="233">
        <f>SUM(P23:P25)</f>
        <v>107298.25126999999</v>
      </c>
      <c r="Q26" s="233"/>
      <c r="R26" s="233">
        <f>SUM(R23:R25)</f>
        <v>107298.25126999999</v>
      </c>
      <c r="S26" s="233"/>
      <c r="T26" s="233"/>
      <c r="U26" s="233"/>
      <c r="V26" s="233"/>
      <c r="W26" s="233"/>
      <c r="X26" s="233">
        <f>SUM(X23:X25)</f>
        <v>609.25423999999998</v>
      </c>
      <c r="Y26" s="233"/>
      <c r="Z26" s="233"/>
      <c r="AA26" s="233"/>
      <c r="AB26" s="233">
        <f>SUM(AB23:AB25)</f>
        <v>609.25423999999998</v>
      </c>
      <c r="AC26" s="233"/>
      <c r="AD26" s="233">
        <f>SUM(AD23:AD25)</f>
        <v>718.9200032</v>
      </c>
      <c r="AE26" s="232"/>
      <c r="AF26" s="232"/>
      <c r="AG26" s="232"/>
      <c r="AH26" s="232"/>
      <c r="AI26" s="232"/>
      <c r="AJ26" s="232"/>
      <c r="AK26" s="232"/>
      <c r="AL26" s="232"/>
      <c r="AM26" s="232"/>
      <c r="AN26" s="232"/>
      <c r="AO26" s="232"/>
      <c r="AP26" s="232"/>
      <c r="AQ26" s="232"/>
      <c r="AR26" s="232"/>
      <c r="AS26" s="232"/>
      <c r="AT26" s="232"/>
      <c r="AU26" s="232"/>
      <c r="AV26" s="232"/>
    </row>
    <row r="27" spans="1:48" x14ac:dyDescent="0.25">
      <c r="AD27" s="169"/>
    </row>
  </sheetData>
  <mergeCells count="74">
    <mergeCell ref="G23:G25"/>
    <mergeCell ref="F23:F25"/>
    <mergeCell ref="E23:E25"/>
    <mergeCell ref="D23:D25"/>
    <mergeCell ref="L23:L25"/>
    <mergeCell ref="K23:K25"/>
    <mergeCell ref="J23:J25"/>
    <mergeCell ref="I23:I25"/>
    <mergeCell ref="H23:H25"/>
    <mergeCell ref="A17:AV17"/>
    <mergeCell ref="A5:AV5"/>
    <mergeCell ref="A16:AV16"/>
    <mergeCell ref="A12:AV12"/>
    <mergeCell ref="A13:AV13"/>
    <mergeCell ref="A14:AV14"/>
    <mergeCell ref="A15:AV15"/>
    <mergeCell ref="A7:AV7"/>
    <mergeCell ref="A8:AV8"/>
    <mergeCell ref="A9:AV9"/>
    <mergeCell ref="A10:AV10"/>
    <mergeCell ref="A11:AV1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L20:AL21"/>
    <mergeCell ref="AM20:AM21"/>
    <mergeCell ref="AN20:AN21"/>
    <mergeCell ref="AO20:AO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26:O26"/>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view="pageBreakPreview" topLeftCell="A10" zoomScaleNormal="90" zoomScaleSheetLayoutView="100" workbookViewId="0">
      <selection activeCell="B23" sqref="B23"/>
    </sheetView>
  </sheetViews>
  <sheetFormatPr defaultRowHeight="15.75" x14ac:dyDescent="0.25"/>
  <cols>
    <col min="1" max="1" width="66.140625" style="197" customWidth="1"/>
    <col min="2" max="2" width="72.28515625" style="197"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8" t="s">
        <v>61</v>
      </c>
    </row>
    <row r="2" spans="1:6" hidden="1" x14ac:dyDescent="0.25">
      <c r="B2" s="199" t="s">
        <v>9</v>
      </c>
    </row>
    <row r="3" spans="1:6" hidden="1" x14ac:dyDescent="0.25">
      <c r="B3" s="199" t="s">
        <v>458</v>
      </c>
    </row>
    <row r="4" spans="1:6" ht="10.5" customHeight="1" x14ac:dyDescent="0.25">
      <c r="B4" s="200"/>
    </row>
    <row r="5" spans="1:6" ht="18.75" x14ac:dyDescent="0.3">
      <c r="A5" s="448" t="str">
        <f>'1. паспорт местоположение'!A5:C5</f>
        <v>Год раскрытия информации: 2025 год</v>
      </c>
      <c r="B5" s="448"/>
      <c r="C5" s="42"/>
      <c r="D5" s="42"/>
      <c r="E5" s="42"/>
      <c r="F5" s="42"/>
    </row>
    <row r="6" spans="1:6" ht="12.75" customHeight="1" x14ac:dyDescent="0.3">
      <c r="A6" s="201"/>
      <c r="B6" s="201"/>
      <c r="C6" s="117"/>
      <c r="D6" s="117"/>
      <c r="E6" s="117"/>
      <c r="F6" s="117"/>
    </row>
    <row r="7" spans="1:6" ht="18.75" x14ac:dyDescent="0.25">
      <c r="A7" s="449" t="s">
        <v>8</v>
      </c>
      <c r="B7" s="449"/>
      <c r="C7" s="123"/>
      <c r="D7" s="123"/>
      <c r="E7" s="123"/>
      <c r="F7" s="123"/>
    </row>
    <row r="8" spans="1:6" x14ac:dyDescent="0.25">
      <c r="A8" s="412" t="s">
        <v>460</v>
      </c>
      <c r="B8" s="412"/>
      <c r="C8" s="124"/>
      <c r="D8" s="124"/>
      <c r="E8" s="124"/>
      <c r="F8" s="124"/>
    </row>
    <row r="9" spans="1:6" x14ac:dyDescent="0.25">
      <c r="A9" s="413" t="s">
        <v>7</v>
      </c>
      <c r="B9" s="413"/>
      <c r="C9" s="125"/>
      <c r="D9" s="125"/>
      <c r="E9" s="125"/>
      <c r="F9" s="125"/>
    </row>
    <row r="10" spans="1:6" ht="21" customHeight="1" x14ac:dyDescent="0.25">
      <c r="A10" s="412" t="str">
        <f>'7. Паспорт отчет о закупке'!A12</f>
        <v>O_1.2.1.1.2</v>
      </c>
      <c r="B10" s="412"/>
      <c r="C10" s="124"/>
      <c r="D10" s="124"/>
      <c r="E10" s="124"/>
      <c r="F10" s="124"/>
    </row>
    <row r="11" spans="1:6" x14ac:dyDescent="0.25">
      <c r="A11" s="413" t="s">
        <v>6</v>
      </c>
      <c r="B11" s="413"/>
      <c r="C11" s="125"/>
      <c r="D11" s="125"/>
      <c r="E11" s="125"/>
      <c r="F11" s="125"/>
    </row>
    <row r="12" spans="1:6" ht="26.25" customHeight="1" x14ac:dyDescent="0.25">
      <c r="A12" s="445" t="str">
        <f>'7. Паспорт отчет о закупке'!A15</f>
        <v>Реконструкция РУ-6 кВ, РЗА  ПС 35/6 кВ № 41 с установкой блок-модулей 1, 2 сек.6 кВ с ОПУ (ПИР - 2016 г., СМР, ввод - 2026 г.)</v>
      </c>
      <c r="B12" s="445"/>
      <c r="C12" s="124"/>
      <c r="D12" s="124"/>
      <c r="E12" s="124"/>
      <c r="F12" s="124"/>
    </row>
    <row r="13" spans="1:6" x14ac:dyDescent="0.25">
      <c r="A13" s="413" t="s">
        <v>5</v>
      </c>
      <c r="B13" s="413"/>
      <c r="C13" s="125"/>
      <c r="D13" s="125"/>
      <c r="E13" s="125"/>
      <c r="F13" s="125"/>
    </row>
    <row r="14" spans="1:6" ht="10.5" customHeight="1" x14ac:dyDescent="0.25">
      <c r="B14" s="202"/>
    </row>
    <row r="15" spans="1:6" ht="20.25" customHeight="1" x14ac:dyDescent="0.25">
      <c r="A15" s="446" t="s">
        <v>443</v>
      </c>
      <c r="B15" s="447"/>
    </row>
    <row r="16" spans="1:6" ht="9.75" customHeight="1" x14ac:dyDescent="0.25">
      <c r="B16" s="203"/>
    </row>
    <row r="17" spans="1:2" ht="30" x14ac:dyDescent="0.25">
      <c r="A17" s="204" t="s">
        <v>321</v>
      </c>
      <c r="B17" s="223" t="str">
        <f>A12</f>
        <v>Реконструкция РУ-6 кВ, РЗА  ПС 35/6 кВ № 41 с установкой блок-модулей 1, 2 сек.6 кВ с ОПУ (ПИР - 2016 г., СМР, ввод - 2026 г.)</v>
      </c>
    </row>
    <row r="18" spans="1:2" x14ac:dyDescent="0.25">
      <c r="A18" s="204" t="s">
        <v>322</v>
      </c>
      <c r="B18" s="205" t="str">
        <f>'1. паспорт местоположение'!C23</f>
        <v>Кемеровская обл.,  р-н Прокопьевский муниципальный, д. Малая Талда</v>
      </c>
    </row>
    <row r="19" spans="1:2" x14ac:dyDescent="0.25">
      <c r="A19" s="204" t="s">
        <v>302</v>
      </c>
      <c r="B19" s="205" t="s">
        <v>473</v>
      </c>
    </row>
    <row r="20" spans="1:2" x14ac:dyDescent="0.25">
      <c r="A20" s="204" t="s">
        <v>323</v>
      </c>
      <c r="B20" s="205" t="s">
        <v>475</v>
      </c>
    </row>
    <row r="21" spans="1:2" x14ac:dyDescent="0.25">
      <c r="A21" s="206" t="s">
        <v>324</v>
      </c>
      <c r="B21" s="205" t="s">
        <v>505</v>
      </c>
    </row>
    <row r="22" spans="1:2" x14ac:dyDescent="0.25">
      <c r="A22" s="206" t="s">
        <v>325</v>
      </c>
      <c r="B22" s="207" t="s">
        <v>510</v>
      </c>
    </row>
    <row r="23" spans="1:2" ht="19.5" customHeight="1" x14ac:dyDescent="0.25">
      <c r="A23" s="208" t="s">
        <v>557</v>
      </c>
      <c r="B23" s="249">
        <f>'6.2. Паспорт фин осв ввод'!D23</f>
        <v>128.75790152399998</v>
      </c>
    </row>
    <row r="24" spans="1:2" ht="19.5" customHeight="1" x14ac:dyDescent="0.25">
      <c r="A24" s="207" t="s">
        <v>326</v>
      </c>
      <c r="B24" s="224" t="s">
        <v>488</v>
      </c>
    </row>
    <row r="25" spans="1:2" ht="28.5" x14ac:dyDescent="0.25">
      <c r="A25" s="208" t="s">
        <v>327</v>
      </c>
      <c r="B25" s="209">
        <f>B29+B34</f>
        <v>0.73284000300000007</v>
      </c>
    </row>
    <row r="26" spans="1:2" ht="28.5" x14ac:dyDescent="0.25">
      <c r="A26" s="208" t="s">
        <v>328</v>
      </c>
      <c r="B26" s="209">
        <f>B25</f>
        <v>0.73284000300000007</v>
      </c>
    </row>
    <row r="27" spans="1:2" x14ac:dyDescent="0.25">
      <c r="A27" s="207" t="s">
        <v>329</v>
      </c>
      <c r="B27" s="209" t="s">
        <v>475</v>
      </c>
    </row>
    <row r="28" spans="1:2" x14ac:dyDescent="0.25">
      <c r="A28" s="208" t="s">
        <v>547</v>
      </c>
      <c r="B28" s="209" t="s">
        <v>475</v>
      </c>
    </row>
    <row r="29" spans="1:2" x14ac:dyDescent="0.25">
      <c r="A29" s="207" t="s">
        <v>517</v>
      </c>
      <c r="B29" s="253">
        <f>'7. Паспорт отчет о закупке'!AD26/1000</f>
        <v>0.71892000320000005</v>
      </c>
    </row>
    <row r="30" spans="1:2" x14ac:dyDescent="0.25">
      <c r="A30" s="207" t="s">
        <v>332</v>
      </c>
      <c r="B30" s="258">
        <f>B29/B23</f>
        <v>5.5835020196100052E-3</v>
      </c>
    </row>
    <row r="31" spans="1:2" x14ac:dyDescent="0.25">
      <c r="A31" s="207" t="s">
        <v>333</v>
      </c>
      <c r="B31" s="253">
        <f>B29</f>
        <v>0.71892000320000005</v>
      </c>
    </row>
    <row r="32" spans="1:2" x14ac:dyDescent="0.25">
      <c r="A32" s="207" t="s">
        <v>334</v>
      </c>
      <c r="B32" s="253">
        <f>B31/1.18</f>
        <v>0.60925424000000006</v>
      </c>
    </row>
    <row r="33" spans="1:2" x14ac:dyDescent="0.25">
      <c r="A33" s="208" t="s">
        <v>546</v>
      </c>
      <c r="B33" s="207" t="s">
        <v>475</v>
      </c>
    </row>
    <row r="34" spans="1:2" x14ac:dyDescent="0.25">
      <c r="A34" s="207" t="s">
        <v>517</v>
      </c>
      <c r="B34" s="209">
        <f>'7. Паспорт отчет о закупке'!AD24/1000</f>
        <v>1.3919999799999999E-2</v>
      </c>
    </row>
    <row r="35" spans="1:2" x14ac:dyDescent="0.25">
      <c r="A35" s="207" t="s">
        <v>332</v>
      </c>
      <c r="B35" s="257">
        <f>B34/B23</f>
        <v>1.0810986848372458E-4</v>
      </c>
    </row>
    <row r="36" spans="1:2" x14ac:dyDescent="0.25">
      <c r="A36" s="207" t="s">
        <v>333</v>
      </c>
      <c r="B36" s="209">
        <f>B34</f>
        <v>1.3919999799999999E-2</v>
      </c>
    </row>
    <row r="37" spans="1:2" x14ac:dyDescent="0.25">
      <c r="A37" s="207" t="s">
        <v>334</v>
      </c>
      <c r="B37" s="209">
        <f>B36/1.18</f>
        <v>1.1796609999999999E-2</v>
      </c>
    </row>
    <row r="38" spans="1:2" ht="28.5" x14ac:dyDescent="0.25">
      <c r="A38" s="208" t="s">
        <v>330</v>
      </c>
      <c r="B38" s="207" t="s">
        <v>475</v>
      </c>
    </row>
    <row r="39" spans="1:2" x14ac:dyDescent="0.25">
      <c r="A39" s="207" t="s">
        <v>331</v>
      </c>
      <c r="B39" s="207" t="s">
        <v>475</v>
      </c>
    </row>
    <row r="40" spans="1:2" x14ac:dyDescent="0.25">
      <c r="A40" s="207" t="s">
        <v>332</v>
      </c>
      <c r="B40" s="207" t="s">
        <v>475</v>
      </c>
    </row>
    <row r="41" spans="1:2" x14ac:dyDescent="0.25">
      <c r="A41" s="207" t="s">
        <v>333</v>
      </c>
      <c r="B41" s="207" t="s">
        <v>475</v>
      </c>
    </row>
    <row r="42" spans="1:2" x14ac:dyDescent="0.25">
      <c r="A42" s="207" t="s">
        <v>334</v>
      </c>
      <c r="B42" s="207" t="s">
        <v>475</v>
      </c>
    </row>
    <row r="43" spans="1:2" ht="28.5" x14ac:dyDescent="0.25">
      <c r="A43" s="206" t="s">
        <v>335</v>
      </c>
      <c r="B43" s="207" t="s">
        <v>475</v>
      </c>
    </row>
    <row r="44" spans="1:2" x14ac:dyDescent="0.25">
      <c r="A44" s="210" t="s">
        <v>329</v>
      </c>
      <c r="B44" s="207" t="s">
        <v>475</v>
      </c>
    </row>
    <row r="45" spans="1:2" x14ac:dyDescent="0.25">
      <c r="A45" s="210" t="s">
        <v>336</v>
      </c>
      <c r="B45" s="207" t="s">
        <v>475</v>
      </c>
    </row>
    <row r="46" spans="1:2" x14ac:dyDescent="0.25">
      <c r="A46" s="210" t="s">
        <v>337</v>
      </c>
      <c r="B46" s="207" t="s">
        <v>475</v>
      </c>
    </row>
    <row r="47" spans="1:2" x14ac:dyDescent="0.25">
      <c r="A47" s="210" t="s">
        <v>338</v>
      </c>
      <c r="B47" s="207" t="s">
        <v>475</v>
      </c>
    </row>
    <row r="48" spans="1:2" x14ac:dyDescent="0.25">
      <c r="A48" s="206" t="s">
        <v>339</v>
      </c>
      <c r="B48" s="207" t="s">
        <v>475</v>
      </c>
    </row>
    <row r="49" spans="1:2" x14ac:dyDescent="0.25">
      <c r="A49" s="206" t="s">
        <v>340</v>
      </c>
      <c r="B49" s="207" t="s">
        <v>475</v>
      </c>
    </row>
    <row r="50" spans="1:2" x14ac:dyDescent="0.25">
      <c r="A50" s="206" t="s">
        <v>341</v>
      </c>
      <c r="B50" s="238">
        <f>B30+B35</f>
        <v>5.6916118880937297E-3</v>
      </c>
    </row>
    <row r="51" spans="1:2" x14ac:dyDescent="0.25">
      <c r="A51" s="206" t="s">
        <v>342</v>
      </c>
      <c r="B51" s="207" t="s">
        <v>475</v>
      </c>
    </row>
    <row r="52" spans="1:2" ht="15.75" customHeight="1" x14ac:dyDescent="0.25">
      <c r="A52" s="206" t="s">
        <v>343</v>
      </c>
      <c r="B52" s="210" t="s">
        <v>475</v>
      </c>
    </row>
    <row r="53" spans="1:2" x14ac:dyDescent="0.25">
      <c r="A53" s="210" t="s">
        <v>344</v>
      </c>
      <c r="B53" s="210" t="s">
        <v>475</v>
      </c>
    </row>
    <row r="54" spans="1:2" x14ac:dyDescent="0.25">
      <c r="A54" s="210" t="s">
        <v>345</v>
      </c>
      <c r="B54" s="210" t="s">
        <v>548</v>
      </c>
    </row>
    <row r="55" spans="1:2" x14ac:dyDescent="0.25">
      <c r="A55" s="210" t="s">
        <v>346</v>
      </c>
      <c r="B55" s="210" t="s">
        <v>475</v>
      </c>
    </row>
    <row r="56" spans="1:2" x14ac:dyDescent="0.25">
      <c r="A56" s="210" t="s">
        <v>347</v>
      </c>
      <c r="B56" s="210" t="s">
        <v>475</v>
      </c>
    </row>
    <row r="57" spans="1:2" x14ac:dyDescent="0.25">
      <c r="A57" s="210" t="s">
        <v>348</v>
      </c>
      <c r="B57" s="210" t="s">
        <v>475</v>
      </c>
    </row>
    <row r="58" spans="1:2" ht="30" x14ac:dyDescent="0.25">
      <c r="A58" s="210" t="s">
        <v>349</v>
      </c>
      <c r="B58" s="207" t="s">
        <v>475</v>
      </c>
    </row>
    <row r="59" spans="1:2" ht="28.5" x14ac:dyDescent="0.25">
      <c r="A59" s="206" t="s">
        <v>350</v>
      </c>
      <c r="B59" s="207" t="s">
        <v>475</v>
      </c>
    </row>
    <row r="60" spans="1:2" x14ac:dyDescent="0.25">
      <c r="A60" s="210" t="s">
        <v>329</v>
      </c>
      <c r="B60" s="207" t="s">
        <v>475</v>
      </c>
    </row>
    <row r="61" spans="1:2" x14ac:dyDescent="0.25">
      <c r="A61" s="210" t="s">
        <v>351</v>
      </c>
      <c r="B61" s="207" t="s">
        <v>475</v>
      </c>
    </row>
    <row r="62" spans="1:2" x14ac:dyDescent="0.25">
      <c r="A62" s="210" t="s">
        <v>352</v>
      </c>
      <c r="B62" s="207" t="s">
        <v>475</v>
      </c>
    </row>
    <row r="63" spans="1:2" x14ac:dyDescent="0.25">
      <c r="A63" s="211" t="s">
        <v>353</v>
      </c>
      <c r="B63" s="207" t="s">
        <v>475</v>
      </c>
    </row>
    <row r="64" spans="1:2" x14ac:dyDescent="0.25">
      <c r="A64" s="206" t="s">
        <v>354</v>
      </c>
      <c r="B64" s="207" t="s">
        <v>475</v>
      </c>
    </row>
    <row r="65" spans="1:2" x14ac:dyDescent="0.25">
      <c r="A65" s="210" t="s">
        <v>355</v>
      </c>
      <c r="B65" s="207" t="s">
        <v>475</v>
      </c>
    </row>
    <row r="66" spans="1:2" x14ac:dyDescent="0.25">
      <c r="A66" s="210" t="s">
        <v>356</v>
      </c>
      <c r="B66" s="207" t="s">
        <v>475</v>
      </c>
    </row>
    <row r="67" spans="1:2" x14ac:dyDescent="0.25">
      <c r="A67" s="210" t="s">
        <v>357</v>
      </c>
      <c r="B67" s="207" t="s">
        <v>475</v>
      </c>
    </row>
    <row r="68" spans="1:2" ht="28.5" x14ac:dyDescent="0.25">
      <c r="A68" s="212" t="s">
        <v>358</v>
      </c>
      <c r="B68" s="207" t="str">
        <f>B22</f>
        <v>Выполнен проект</v>
      </c>
    </row>
    <row r="69" spans="1:2" ht="28.5" customHeight="1" x14ac:dyDescent="0.25">
      <c r="A69" s="206" t="s">
        <v>359</v>
      </c>
      <c r="B69" s="207" t="s">
        <v>475</v>
      </c>
    </row>
    <row r="70" spans="1:2" x14ac:dyDescent="0.25">
      <c r="A70" s="210" t="s">
        <v>360</v>
      </c>
      <c r="B70" s="207" t="s">
        <v>475</v>
      </c>
    </row>
    <row r="71" spans="1:2" x14ac:dyDescent="0.25">
      <c r="A71" s="210" t="s">
        <v>361</v>
      </c>
      <c r="B71" s="207" t="s">
        <v>475</v>
      </c>
    </row>
    <row r="72" spans="1:2" x14ac:dyDescent="0.25">
      <c r="A72" s="210" t="s">
        <v>362</v>
      </c>
      <c r="B72" s="207" t="s">
        <v>475</v>
      </c>
    </row>
    <row r="73" spans="1:2" x14ac:dyDescent="0.25">
      <c r="A73" s="210" t="s">
        <v>363</v>
      </c>
      <c r="B73" s="207" t="s">
        <v>475</v>
      </c>
    </row>
    <row r="74" spans="1:2" x14ac:dyDescent="0.25">
      <c r="A74" s="213" t="s">
        <v>364</v>
      </c>
      <c r="B74" s="207" t="s">
        <v>475</v>
      </c>
    </row>
    <row r="77" spans="1:2" x14ac:dyDescent="0.25">
      <c r="A77" s="214"/>
      <c r="B77" s="215"/>
    </row>
    <row r="78" spans="1:2" x14ac:dyDescent="0.25">
      <c r="B78" s="216"/>
    </row>
    <row r="79" spans="1:2" x14ac:dyDescent="0.25">
      <c r="B79" s="21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6" sqref="H6"/>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114300</xdr:colOff>
                <xdr:row>4</xdr:row>
                <xdr:rowOff>19050</xdr:rowOff>
              </from>
              <to>
                <xdr:col>6</xdr:col>
                <xdr:colOff>28575</xdr:colOff>
                <xdr:row>6</xdr:row>
                <xdr:rowOff>152400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2E91-6233-4EE1-AE37-1E4E2D4FF8F2}">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54" t="s">
        <v>564</v>
      </c>
      <c r="B1" s="455"/>
      <c r="C1" s="456"/>
    </row>
    <row r="2" spans="1:3" ht="15" customHeight="1" x14ac:dyDescent="0.25">
      <c r="A2" s="457"/>
      <c r="B2" s="453" t="s">
        <v>565</v>
      </c>
      <c r="C2" s="458"/>
    </row>
    <row r="3" spans="1:3" ht="15" customHeight="1" x14ac:dyDescent="0.25">
      <c r="A3" s="457"/>
      <c r="B3" s="453" t="s">
        <v>566</v>
      </c>
      <c r="C3" s="458"/>
    </row>
    <row r="4" spans="1:3" ht="15" customHeight="1" x14ac:dyDescent="0.25">
      <c r="A4" s="459" t="s">
        <v>567</v>
      </c>
      <c r="B4" s="460"/>
      <c r="C4" s="461"/>
    </row>
    <row r="5" spans="1:3" ht="15" customHeight="1" x14ac:dyDescent="0.25">
      <c r="A5" s="452" t="s">
        <v>568</v>
      </c>
      <c r="B5" s="453"/>
      <c r="C5" s="269" t="s">
        <v>569</v>
      </c>
    </row>
    <row r="6" spans="1:3" ht="105" x14ac:dyDescent="0.25">
      <c r="A6" s="450" t="s">
        <v>570</v>
      </c>
      <c r="B6" s="451"/>
      <c r="C6" s="269" t="s">
        <v>571</v>
      </c>
    </row>
    <row r="7" spans="1:3" ht="60" x14ac:dyDescent="0.25">
      <c r="A7" s="450" t="s">
        <v>572</v>
      </c>
      <c r="B7" s="451"/>
      <c r="C7" s="269" t="s">
        <v>573</v>
      </c>
    </row>
    <row r="8" spans="1:3" ht="15" customHeight="1" x14ac:dyDescent="0.25">
      <c r="A8" s="452" t="s">
        <v>574</v>
      </c>
      <c r="B8" s="453"/>
      <c r="C8" s="269" t="s">
        <v>575</v>
      </c>
    </row>
    <row r="9" spans="1:3" ht="15" customHeight="1" x14ac:dyDescent="0.25">
      <c r="A9" s="452" t="s">
        <v>576</v>
      </c>
      <c r="B9" s="453"/>
      <c r="C9" s="269" t="s">
        <v>577</v>
      </c>
    </row>
    <row r="10" spans="1:3" ht="15" customHeight="1" x14ac:dyDescent="0.25">
      <c r="A10" s="452" t="s">
        <v>578</v>
      </c>
      <c r="B10" s="453"/>
      <c r="C10" s="269" t="s">
        <v>579</v>
      </c>
    </row>
    <row r="11" spans="1:3" ht="15" customHeight="1" x14ac:dyDescent="0.25">
      <c r="A11" s="452" t="s">
        <v>580</v>
      </c>
      <c r="B11" s="453"/>
      <c r="C11" s="269" t="s">
        <v>581</v>
      </c>
    </row>
    <row r="12" spans="1:3" ht="15.75" thickBot="1" x14ac:dyDescent="0.3">
      <c r="A12" s="270"/>
      <c r="B12" s="271"/>
      <c r="C12" s="272"/>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2025-07-23T01:22:53Z</dcterms:modified>
</cp:coreProperties>
</file>